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3" windowWidth="11345" windowHeight="6787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<sst xmlns="http://schemas.openxmlformats.org/spreadsheetml/2006/main" count="313" uniqueCount="156">
  <si>
    <t/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</si>
  <si>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</si>
  <si>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</si>
  <si>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</si>
  <si>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</si>
  <si>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</si>
  <si>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</si>
  <si>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</si>
  <si>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</si>
  <si>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</si>
  <si>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</si>
  <si>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</si>
  <si>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</si>
  <si>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</si>
  <si>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</si>
  <si>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</si>
  <si>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</si>
  <si>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</si>
  <si>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</si>
  <si>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</si>
  <si>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</si>
  <si>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</si>
  <si>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</si>
  <si>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</si>
  <si>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</si>
  <si>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</si>
  <si>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</si>
  <si>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</si>
  <si>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</si>
  <si>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</si>
  <si>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</si>
  <si>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</si>
  <si>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</si>
  <si>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</si>
  <si>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</si>
  <si>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</si>
  <si>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</si>
  <si>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</si>
  <si>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</si>
  <si>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</si>
  <si>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</si>
  <si>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</si>
  <si>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-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</si>
  <si>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</si>
  <si>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</si>
  <si>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</si>
  <si>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</si>
  <si>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</si>
  <si>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</si>
  <si>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</si>
  <si>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</si>
  <si>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</si>
  <si>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</si>
  <si>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Иные выплаты персоналу государственных (муниципальных) органов, за исключением фонда оплаты труда</t>
  </si>
  <si>
    <t>992 0104 0100700190 122</t>
  </si>
  <si>
    <t>992 0104 0100700190 129</t>
  </si>
  <si>
    <t>Прочая закупка товаров, работ и услуг для обеспечения государственных (муниципальных) нужд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</si>
  <si>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</si>
  <si>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</si>
  <si>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</si>
  <si>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</si>
  <si>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</si>
  <si>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</si>
  <si>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</si>
  <si>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992 0104 0100700199 244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</si>
  <si>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</si>
  <si>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</si>
  <si>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</si>
  <si>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</si>
  <si>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</si>
  <si>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</si>
  <si>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Резервные средства</t>
  </si>
  <si>
    <t>992 0111 7100110420 870</t>
  </si>
  <si>
    <t>Закупка товаров, работ, услуг в сфере информационно-коммуникационных технологий</t>
  </si>
  <si>
    <t>992 0113 0100110010 242</t>
  </si>
  <si>
    <t>992 0113 0100110019 242</t>
  </si>
  <si>
    <t>992 0113 0100210020 244</t>
  </si>
  <si>
    <t>992 0113 0100310030 244</t>
  </si>
  <si>
    <t>992 0113 0100910480 244</t>
  </si>
  <si>
    <t>992 0113 0300210080 244</t>
  </si>
  <si>
    <t>992 0113 1800110050 244</t>
  </si>
  <si>
    <t>992 0203 7100851180 121</t>
  </si>
  <si>
    <t>992 0203 7100851180 129</t>
  </si>
  <si>
    <t>992 0309 1900110430 244</t>
  </si>
  <si>
    <t>992 0314 1900310500 244</t>
  </si>
  <si>
    <t>992 0314 1900710270 244</t>
  </si>
  <si>
    <t>992 0409 2000110460 244</t>
  </si>
  <si>
    <t>992 0409 2000210530 244</t>
  </si>
  <si>
    <t>992 0412 0400110090 244</t>
  </si>
  <si>
    <t>992 0412 0400210250 244</t>
  </si>
  <si>
    <t>992 0412 7100510450 244</t>
  </si>
  <si>
    <t>992 0502 2200310570 244</t>
  </si>
  <si>
    <t>992 0503 2200110550 244</t>
  </si>
  <si>
    <t>992 0503 2200210560 244</t>
  </si>
  <si>
    <t>992 0503 2200210569 244</t>
  </si>
  <si>
    <t>992 0707 1400110330 244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</si>
  <si>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</si>
  <si>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992 0801 1200100590 611</t>
  </si>
  <si>
    <t>Субсидии бюджетным учреждениям на иные цели</t>
  </si>
  <si>
    <t>992 0801 1200100599 612</t>
  </si>
  <si>
    <t>992 0801 1200110200 612</t>
  </si>
  <si>
    <t>992 0801 1200165120 611</t>
  </si>
  <si>
    <t>Пособия, компенсации и иные социальные выплаты гражданам, кроме публичных нормативных обязательств</t>
  </si>
  <si>
    <t>992 1001 0600110120 321</t>
  </si>
  <si>
    <t>992 1101 1300310320 244</t>
  </si>
  <si>
    <t>Обслуживание муниципального долга</t>
  </si>
  <si>
    <t>992 1301 2300110210 730</t>
  </si>
  <si>
    <t>Результат исполнения бюджета (дефицит\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</si>
  <si>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</si>
  <si>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</si>
  <si>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</si>
  <si>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</si>
  <si>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</si>
  <si>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</si>
  <si>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</si>
  <si>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</si>
  <si>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</si>
  <si>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</si>
  <si>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</si>
  <si>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</si>
  <si>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</si>
  <si>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</si>
  <si>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</si>
  <si>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</si>
  <si>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</si>
  <si>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</si>
  <si>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</si>
  <si>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</si>
  <si>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</si>
  <si>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</si>
  <si>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Желтушко В. Н.</t>
  </si>
  <si>
    <t>(подпись)</t>
  </si>
  <si>
    <t>(расшифровка подписи)</t>
  </si>
  <si>
    <t>2. Расходы бюджета Екатериновского сельского поселения Щербиновского района за первый квартал 2016 года</t>
  </si>
  <si>
    <t>3. Источники финансирования дефицита бюджета Екатериновского сельского поселения Щербиновского района за первый квартал 2016 года</t>
  </si>
  <si>
    <t>Глава Екатериновского сельского поселения Щербиновского района</t>
  </si>
  <si>
    <t>ПРИЛОЖЕНИЕ</t>
  </si>
  <si>
    <t>УТВЕРЖДЕН</t>
  </si>
  <si>
    <t xml:space="preserve">                  постановлением администрации</t>
  </si>
  <si>
    <t xml:space="preserve">                 Екатериновского сельского поселения </t>
  </si>
  <si>
    <t xml:space="preserve">                         Щербиновского района</t>
  </si>
  <si>
    <t>от ___________________ № ________</t>
  </si>
  <si>
    <t xml:space="preserve">                           ОТЧЕТ </t>
  </si>
  <si>
    <t xml:space="preserve">ОБ ИСПОЛНЕНИИ БЮДЖЕТА ЕКАТЕРИНОВСКОГО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</si>
  <si>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ЩЕРБИНОВСКОГО РАЙОНА ЗА ПЕРВОЕ ПОЛУГОДИЕ 2016 ГОДА</t>
  </si>
  <si>
    <t>Прочие субсидии бюджетам сельских поселений</t>
  </si>
  <si>
    <t>992 20202999 10 0000 151</t>
  </si>
  <si>
    <t>1. Доходы бюджета Екатериновского сельского поселения Щербиновского района за первое полугодие 2016 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</si>
  <si>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</si>
  <si>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</si>
  <si>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992 0412 8000110670 244</t>
  </si>
  <si>
    <t>992 0502 22003L180 244</t>
  </si>
  <si>
    <t>992 0502 22003R180 244</t>
  </si>
  <si>
    <t>992 0503 2200210560 853</t>
  </si>
  <si>
    <t>992 0503 8100110680 244</t>
  </si>
  <si>
    <t>992 0801 1200160120 611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</si>
</sst>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left" wrapText="1"/>
    </xf>
    <xf numFmtId="0" fontId="0" fillId="0" borderId="0" xfId="0" applyNumberFormat="1" applyAlignment="1">
      <alignment vertical="justify"/>
    </xf>
    <xf numFmtId="0" fontId="4" fillId="33" borderId="0" xfId="0" applyNumberFormat="1" applyFont="1" applyFill="1" applyAlignment="1">
      <alignment horizontal="center" vertical="justify" wrapText="1"/>
    </xf>
    <xf numFmtId="0" fontId="5" fillId="33" borderId="0" xfId="0" applyNumberFormat="1" applyFont="1" applyFill="1" applyBorder="1" applyAlignment="1">
      <alignment horizontal="center" vertical="justify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33" borderId="0" xfId="0" applyNumberFormat="1" applyFont="1" applyFill="1" applyAlignment="1">
      <alignment horizontal="center" wrapText="1"/>
    </xf>
    <xf numFmtId="0" fontId="8" fillId="0" borderId="0" xfId="0" applyNumberFormat="1" applyFont="1" applyAlignment="1">
      <alignment vertical="justify"/>
    </xf>
    <xf numFmtId="0" fontId="0" fillId="0" borderId="0" xfId="0" applyNumberFormat="1" applyBorder="1" applyAlignment="1">
      <alignment vertical="justify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33" borderId="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3" borderId="0" xfId="0" applyNumberFormat="1" applyFont="1" applyFill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6" fillId="33" borderId="25" xfId="0" applyNumberFormat="1" applyFont="1" applyFill="1" applyBorder="1" applyAlignment="1">
      <alignment horizont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vertical="justify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7" fillId="33" borderId="40" xfId="0" applyNumberFormat="1" applyFont="1" applyFill="1" applyBorder="1" applyAlignment="1">
      <alignment horizont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A111" sqref="A111:U1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8.421875" style="1" customWidth="1"/>
    <col min="9" max="10" width="3.7109375" style="1" customWidth="1"/>
    <col min="11" max="11" width="2.7109375" style="1" customWidth="1"/>
    <col min="12" max="12" width="19.7109375" style="1" customWidth="1"/>
    <col min="13" max="14" width="2.7109375" style="1" customWidth="1"/>
    <col min="15" max="15" width="11.0039062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0.42578125" style="1" customWidth="1"/>
    <col min="20" max="20" width="4.7109375" style="1" customWidth="1"/>
    <col min="21" max="21" width="12.7109375" style="1" customWidth="1"/>
  </cols>
  <sheetData>
    <row r="1" ht="12">
      <c r="P1" s="1" t="s">
        <v>136</v>
      </c>
    </row>
    <row r="2" ht="12">
      <c r="P2" s="1" t="s">
        <v>137</v>
      </c>
    </row>
    <row r="3" ht="12">
      <c r="O3" s="1" t="s">
        <v>138</v>
      </c>
    </row>
    <row r="4" ht="12">
      <c r="O4" s="1" t="s">
        <v>139</v>
      </c>
    </row>
    <row r="5" ht="12">
      <c r="O5" s="1" t="s">
        <v>140</v>
      </c>
    </row>
    <row r="6" ht="12">
      <c r="O6" s="1" t="s">
        <v>141</v>
      </c>
    </row>
    <row r="8" spans="1:21" s="10" customFormat="1" ht="13.5" customHeight="1">
      <c r="A8" s="39" t="s">
        <v>142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5"/>
    </row>
    <row r="9" spans="1:21" s="10" customFormat="1" ht="13.5" customHeight="1">
      <c r="A9" s="39" t="s">
        <v>143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3" customFormat="1" ht="13.5" customHeight="1">
      <c r="A10" s="37" t="s">
        <v>144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s="3" customFormat="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s="6" customFormat="1" ht="13.5" customHeight="1">
      <c r="A12" s="42" t="s">
        <v>147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7" customFormat="1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" customFormat="1" ht="34.5" customHeight="1">
      <c r="A14" s="43" t="s">
        <v>1</v>
      </c>
      <c r="B14" s="43"/>
      <c r="C14" s="43"/>
      <c r="D14" s="43"/>
      <c r="E14" s="43"/>
      <c r="F14" s="43"/>
      <c r="G14" s="43"/>
      <c r="H14" s="43"/>
      <c r="I14" s="43" t="s">
        <v>2</v>
      </c>
      <c r="J14" s="43"/>
      <c r="K14" s="43" t="s">
        <v>3</v>
      </c>
      <c r="L14" s="43"/>
      <c r="M14" s="44" t="s">
        <v>4</v>
      </c>
      <c r="N14" s="44"/>
      <c r="O14" s="44"/>
      <c r="P14" s="44" t="s">
        <v>5</v>
      </c>
      <c r="Q14" s="44"/>
      <c r="R14" s="44"/>
      <c r="S14" s="44"/>
      <c r="T14" s="45" t="s">
        <v>6</v>
      </c>
      <c r="U14" s="45"/>
    </row>
    <row r="15" spans="1:21" s="1" customFormat="1" ht="12.75" customHeight="1">
      <c r="A15" s="46" t="s">
        <v>7</v>
      </c>
      <c r="B15" s="46"/>
      <c r="C15" s="46"/>
      <c r="D15" s="46"/>
      <c r="E15" s="46"/>
      <c r="F15" s="46"/>
      <c r="G15" s="46"/>
      <c r="H15" s="46"/>
      <c r="I15" s="46" t="s">
        <v>8</v>
      </c>
      <c r="J15" s="46"/>
      <c r="K15" s="46" t="s">
        <v>9</v>
      </c>
      <c r="L15" s="46"/>
      <c r="M15" s="47" t="s">
        <v>10</v>
      </c>
      <c r="N15" s="47"/>
      <c r="O15" s="47"/>
      <c r="P15" s="47" t="s">
        <v>11</v>
      </c>
      <c r="Q15" s="47"/>
      <c r="R15" s="47"/>
      <c r="S15" s="47"/>
      <c r="T15" s="48" t="s">
        <v>12</v>
      </c>
      <c r="U15" s="48"/>
    </row>
    <row r="16" spans="1:21" s="1" customFormat="1" ht="13.5" customHeight="1">
      <c r="A16" s="49" t="s">
        <v>13</v>
      </c>
      <c r="B16" s="49"/>
      <c r="C16" s="49"/>
      <c r="D16" s="49"/>
      <c r="E16" s="49"/>
      <c r="F16" s="49"/>
      <c r="G16" s="49"/>
      <c r="H16" s="49"/>
      <c r="I16" s="50" t="s">
        <v>14</v>
      </c>
      <c r="J16" s="50"/>
      <c r="K16" s="50" t="s">
        <v>15</v>
      </c>
      <c r="L16" s="50"/>
      <c r="M16" s="51">
        <v>28106764.23</v>
      </c>
      <c r="N16" s="51"/>
      <c r="O16" s="51"/>
      <c r="P16" s="51">
        <v>15366033.64</v>
      </c>
      <c r="Q16" s="51"/>
      <c r="R16" s="51"/>
      <c r="S16" s="51"/>
      <c r="T16" s="52">
        <v>12740730.59</v>
      </c>
      <c r="U16" s="52"/>
    </row>
    <row r="17" spans="1:21" s="1" customFormat="1" ht="34.5" customHeight="1">
      <c r="A17" s="53" t="s">
        <v>16</v>
      </c>
      <c r="B17" s="53"/>
      <c r="C17" s="53"/>
      <c r="D17" s="53"/>
      <c r="E17" s="53"/>
      <c r="F17" s="53"/>
      <c r="G17" s="53"/>
      <c r="H17" s="53"/>
      <c r="I17" s="54" t="s">
        <v>14</v>
      </c>
      <c r="J17" s="54"/>
      <c r="K17" s="54" t="s">
        <v>17</v>
      </c>
      <c r="L17" s="54"/>
      <c r="M17" s="55">
        <f>700000</f>
        <v>700000</v>
      </c>
      <c r="N17" s="55"/>
      <c r="O17" s="55"/>
      <c r="P17" s="55">
        <v>506357.99</v>
      </c>
      <c r="Q17" s="55"/>
      <c r="R17" s="55"/>
      <c r="S17" s="55"/>
      <c r="T17" s="56">
        <v>193642.01</v>
      </c>
      <c r="U17" s="56"/>
    </row>
    <row r="18" spans="1:21" s="1" customFormat="1" ht="45.75" customHeight="1">
      <c r="A18" s="53" t="s">
        <v>18</v>
      </c>
      <c r="B18" s="53"/>
      <c r="C18" s="53"/>
      <c r="D18" s="53"/>
      <c r="E18" s="53"/>
      <c r="F18" s="53"/>
      <c r="G18" s="53"/>
      <c r="H18" s="53"/>
      <c r="I18" s="54" t="s">
        <v>14</v>
      </c>
      <c r="J18" s="54"/>
      <c r="K18" s="54" t="s">
        <v>19</v>
      </c>
      <c r="L18" s="54"/>
      <c r="M18" s="55">
        <f>20000</f>
        <v>20000</v>
      </c>
      <c r="N18" s="55"/>
      <c r="O18" s="55"/>
      <c r="P18" s="55">
        <v>8348.06</v>
      </c>
      <c r="Q18" s="55"/>
      <c r="R18" s="55"/>
      <c r="S18" s="55"/>
      <c r="T18" s="56">
        <v>11651.94</v>
      </c>
      <c r="U18" s="56"/>
    </row>
    <row r="19" spans="1:21" s="1" customFormat="1" ht="33.75" customHeight="1">
      <c r="A19" s="53" t="s">
        <v>20</v>
      </c>
      <c r="B19" s="53"/>
      <c r="C19" s="53"/>
      <c r="D19" s="53"/>
      <c r="E19" s="53"/>
      <c r="F19" s="53"/>
      <c r="G19" s="53"/>
      <c r="H19" s="53"/>
      <c r="I19" s="54" t="s">
        <v>14</v>
      </c>
      <c r="J19" s="54"/>
      <c r="K19" s="54" t="s">
        <v>21</v>
      </c>
      <c r="L19" s="54"/>
      <c r="M19" s="55">
        <f>2045100</f>
        <v>2045100</v>
      </c>
      <c r="N19" s="55"/>
      <c r="O19" s="55"/>
      <c r="P19" s="55">
        <v>1053783</v>
      </c>
      <c r="Q19" s="55"/>
      <c r="R19" s="55"/>
      <c r="S19" s="55"/>
      <c r="T19" s="56">
        <v>991317</v>
      </c>
      <c r="U19" s="56"/>
    </row>
    <row r="20" spans="1:21" s="1" customFormat="1" ht="33" customHeight="1">
      <c r="A20" s="53" t="s">
        <v>22</v>
      </c>
      <c r="B20" s="53"/>
      <c r="C20" s="53"/>
      <c r="D20" s="53"/>
      <c r="E20" s="53"/>
      <c r="F20" s="53"/>
      <c r="G20" s="53"/>
      <c r="H20" s="53"/>
      <c r="I20" s="54" t="s">
        <v>14</v>
      </c>
      <c r="J20" s="54"/>
      <c r="K20" s="54" t="s">
        <v>23</v>
      </c>
      <c r="L20" s="54"/>
      <c r="M20" s="55">
        <f>5000</f>
        <v>5000</v>
      </c>
      <c r="N20" s="55"/>
      <c r="O20" s="55"/>
      <c r="P20" s="55">
        <v>-79706.82</v>
      </c>
      <c r="Q20" s="55"/>
      <c r="R20" s="55"/>
      <c r="S20" s="55"/>
      <c r="T20" s="56">
        <v>84706.82</v>
      </c>
      <c r="U20" s="56"/>
    </row>
    <row r="21" spans="1:21" s="1" customFormat="1" ht="45" customHeight="1">
      <c r="A21" s="53" t="s">
        <v>24</v>
      </c>
      <c r="B21" s="53"/>
      <c r="C21" s="53"/>
      <c r="D21" s="53"/>
      <c r="E21" s="53"/>
      <c r="F21" s="53"/>
      <c r="G21" s="53"/>
      <c r="H21" s="53"/>
      <c r="I21" s="54" t="s">
        <v>14</v>
      </c>
      <c r="J21" s="54"/>
      <c r="K21" s="54" t="s">
        <v>25</v>
      </c>
      <c r="L21" s="54"/>
      <c r="M21" s="55">
        <f>3560000</f>
        <v>3560000</v>
      </c>
      <c r="N21" s="55"/>
      <c r="O21" s="55"/>
      <c r="P21" s="55">
        <v>1245761.78</v>
      </c>
      <c r="Q21" s="55"/>
      <c r="R21" s="55"/>
      <c r="S21" s="55"/>
      <c r="T21" s="56">
        <v>2314238.22</v>
      </c>
      <c r="U21" s="56"/>
    </row>
    <row r="22" spans="1:21" s="1" customFormat="1" ht="23.25" customHeight="1">
      <c r="A22" s="26" t="s">
        <v>148</v>
      </c>
      <c r="B22" s="27"/>
      <c r="C22" s="27"/>
      <c r="D22" s="27"/>
      <c r="E22" s="27"/>
      <c r="F22" s="27"/>
      <c r="G22" s="27"/>
      <c r="H22" s="28"/>
      <c r="I22" s="14" t="s">
        <v>14</v>
      </c>
      <c r="J22" s="33"/>
      <c r="K22" s="34" t="s">
        <v>149</v>
      </c>
      <c r="L22" s="35"/>
      <c r="M22" s="36">
        <v>0</v>
      </c>
      <c r="N22" s="22"/>
      <c r="O22" s="23"/>
      <c r="P22" s="16">
        <v>133.56</v>
      </c>
      <c r="Q22" s="22"/>
      <c r="R22" s="22"/>
      <c r="S22" s="23"/>
      <c r="T22" s="16">
        <v>-133.56</v>
      </c>
      <c r="U22" s="25"/>
    </row>
    <row r="23" spans="1:21" s="1" customFormat="1" ht="13.5" customHeight="1">
      <c r="A23" s="53" t="s">
        <v>26</v>
      </c>
      <c r="B23" s="53"/>
      <c r="C23" s="53"/>
      <c r="D23" s="53"/>
      <c r="E23" s="53"/>
      <c r="F23" s="53"/>
      <c r="G23" s="53"/>
      <c r="H23" s="53"/>
      <c r="I23" s="54" t="s">
        <v>14</v>
      </c>
      <c r="J23" s="54"/>
      <c r="K23" s="54" t="s">
        <v>27</v>
      </c>
      <c r="L23" s="54"/>
      <c r="M23" s="55">
        <v>10200000</v>
      </c>
      <c r="N23" s="55"/>
      <c r="O23" s="55"/>
      <c r="P23" s="55">
        <v>10216962.98</v>
      </c>
      <c r="Q23" s="55"/>
      <c r="R23" s="55"/>
      <c r="S23" s="55"/>
      <c r="T23" s="56">
        <v>-16962.98</v>
      </c>
      <c r="U23" s="56"/>
    </row>
    <row r="24" spans="1:21" s="1" customFormat="1" ht="24" customHeight="1">
      <c r="A24" s="53" t="s">
        <v>28</v>
      </c>
      <c r="B24" s="53"/>
      <c r="C24" s="53"/>
      <c r="D24" s="53"/>
      <c r="E24" s="53"/>
      <c r="F24" s="53"/>
      <c r="G24" s="53"/>
      <c r="H24" s="53"/>
      <c r="I24" s="54" t="s">
        <v>14</v>
      </c>
      <c r="J24" s="54"/>
      <c r="K24" s="54" t="s">
        <v>29</v>
      </c>
      <c r="L24" s="54"/>
      <c r="M24" s="55">
        <f>374000</f>
        <v>374000</v>
      </c>
      <c r="N24" s="55"/>
      <c r="O24" s="55"/>
      <c r="P24" s="55">
        <v>5853.59</v>
      </c>
      <c r="Q24" s="55"/>
      <c r="R24" s="55"/>
      <c r="S24" s="55"/>
      <c r="T24" s="56">
        <v>368146.41</v>
      </c>
      <c r="U24" s="56"/>
    </row>
    <row r="25" spans="1:21" s="1" customFormat="1" ht="24" customHeight="1">
      <c r="A25" s="53" t="s">
        <v>30</v>
      </c>
      <c r="B25" s="53"/>
      <c r="C25" s="53"/>
      <c r="D25" s="53"/>
      <c r="E25" s="53"/>
      <c r="F25" s="53"/>
      <c r="G25" s="53"/>
      <c r="H25" s="53"/>
      <c r="I25" s="54" t="s">
        <v>14</v>
      </c>
      <c r="J25" s="54"/>
      <c r="K25" s="54" t="s">
        <v>31</v>
      </c>
      <c r="L25" s="54"/>
      <c r="M25" s="55">
        <f>1800000</f>
        <v>1800000</v>
      </c>
      <c r="N25" s="55"/>
      <c r="O25" s="55"/>
      <c r="P25" s="55">
        <v>1113451.84</v>
      </c>
      <c r="Q25" s="55"/>
      <c r="R25" s="55"/>
      <c r="S25" s="55"/>
      <c r="T25" s="56">
        <v>686548.16</v>
      </c>
      <c r="U25" s="56"/>
    </row>
    <row r="26" spans="1:21" s="1" customFormat="1" ht="21" customHeight="1">
      <c r="A26" s="53" t="s">
        <v>32</v>
      </c>
      <c r="B26" s="53"/>
      <c r="C26" s="53"/>
      <c r="D26" s="53"/>
      <c r="E26" s="53"/>
      <c r="F26" s="53"/>
      <c r="G26" s="53"/>
      <c r="H26" s="53"/>
      <c r="I26" s="54" t="s">
        <v>14</v>
      </c>
      <c r="J26" s="54"/>
      <c r="K26" s="54" t="s">
        <v>33</v>
      </c>
      <c r="L26" s="54"/>
      <c r="M26" s="55">
        <f>3130000</f>
        <v>3130000</v>
      </c>
      <c r="N26" s="55"/>
      <c r="O26" s="55"/>
      <c r="P26" s="55">
        <v>36971.47</v>
      </c>
      <c r="Q26" s="55"/>
      <c r="R26" s="55"/>
      <c r="S26" s="55"/>
      <c r="T26" s="56">
        <v>3093028.53</v>
      </c>
      <c r="U26" s="56"/>
    </row>
    <row r="27" spans="1:21" s="1" customFormat="1" ht="33.75" customHeight="1">
      <c r="A27" s="53" t="s">
        <v>34</v>
      </c>
      <c r="B27" s="53"/>
      <c r="C27" s="53"/>
      <c r="D27" s="53"/>
      <c r="E27" s="53"/>
      <c r="F27" s="53"/>
      <c r="G27" s="53"/>
      <c r="H27" s="53"/>
      <c r="I27" s="54" t="s">
        <v>14</v>
      </c>
      <c r="J27" s="54"/>
      <c r="K27" s="54" t="s">
        <v>35</v>
      </c>
      <c r="L27" s="54"/>
      <c r="M27" s="55">
        <v>2850</v>
      </c>
      <c r="N27" s="55"/>
      <c r="O27" s="55"/>
      <c r="P27" s="55">
        <v>2850</v>
      </c>
      <c r="Q27" s="55"/>
      <c r="R27" s="55"/>
      <c r="S27" s="55"/>
      <c r="T27" s="56">
        <f>0</f>
        <v>0</v>
      </c>
      <c r="U27" s="56"/>
    </row>
    <row r="28" spans="1:21" s="1" customFormat="1" ht="12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4" t="s">
        <v>14</v>
      </c>
      <c r="J28" s="54"/>
      <c r="K28" s="54" t="s">
        <v>37</v>
      </c>
      <c r="L28" s="54"/>
      <c r="M28" s="55">
        <f>1624600</f>
        <v>1624600</v>
      </c>
      <c r="N28" s="55"/>
      <c r="O28" s="55"/>
      <c r="P28" s="55">
        <v>812282</v>
      </c>
      <c r="Q28" s="55"/>
      <c r="R28" s="55"/>
      <c r="S28" s="55"/>
      <c r="T28" s="56">
        <v>812318</v>
      </c>
      <c r="U28" s="56"/>
    </row>
    <row r="29" spans="1:21" s="1" customFormat="1" ht="12.75" customHeight="1">
      <c r="A29" s="26" t="s">
        <v>145</v>
      </c>
      <c r="B29" s="27"/>
      <c r="C29" s="27"/>
      <c r="D29" s="27"/>
      <c r="E29" s="27"/>
      <c r="F29" s="27"/>
      <c r="G29" s="27"/>
      <c r="H29" s="28"/>
      <c r="I29" s="14" t="s">
        <v>14</v>
      </c>
      <c r="J29" s="33"/>
      <c r="K29" s="34" t="s">
        <v>146</v>
      </c>
      <c r="L29" s="35"/>
      <c r="M29" s="16">
        <v>4707000</v>
      </c>
      <c r="N29" s="22"/>
      <c r="O29" s="23"/>
      <c r="P29" s="16">
        <v>605369.06</v>
      </c>
      <c r="Q29" s="22"/>
      <c r="R29" s="22"/>
      <c r="S29" s="23"/>
      <c r="T29" s="16">
        <v>4101630.94</v>
      </c>
      <c r="U29" s="25"/>
    </row>
    <row r="30" spans="1:21" s="1" customFormat="1" ht="21" customHeight="1">
      <c r="A30" s="53" t="s">
        <v>38</v>
      </c>
      <c r="B30" s="53"/>
      <c r="C30" s="53"/>
      <c r="D30" s="53"/>
      <c r="E30" s="53"/>
      <c r="F30" s="53"/>
      <c r="G30" s="53"/>
      <c r="H30" s="53"/>
      <c r="I30" s="54" t="s">
        <v>14</v>
      </c>
      <c r="J30" s="54"/>
      <c r="K30" s="54" t="s">
        <v>39</v>
      </c>
      <c r="L30" s="54"/>
      <c r="M30" s="55">
        <f>190400</f>
        <v>190400</v>
      </c>
      <c r="N30" s="55"/>
      <c r="O30" s="55"/>
      <c r="P30" s="55">
        <v>93600</v>
      </c>
      <c r="Q30" s="55"/>
      <c r="R30" s="55"/>
      <c r="S30" s="55"/>
      <c r="T30" s="56">
        <v>96799.1</v>
      </c>
      <c r="U30" s="56"/>
    </row>
    <row r="31" spans="1:21" s="1" customFormat="1" ht="21" customHeight="1">
      <c r="A31" s="53" t="s">
        <v>40</v>
      </c>
      <c r="B31" s="53"/>
      <c r="C31" s="53"/>
      <c r="D31" s="53"/>
      <c r="E31" s="53"/>
      <c r="F31" s="53"/>
      <c r="G31" s="53"/>
      <c r="H31" s="53"/>
      <c r="I31" s="54" t="s">
        <v>14</v>
      </c>
      <c r="J31" s="54"/>
      <c r="K31" s="54" t="s">
        <v>41</v>
      </c>
      <c r="L31" s="54"/>
      <c r="M31" s="55">
        <f>3800</f>
        <v>3800</v>
      </c>
      <c r="N31" s="55"/>
      <c r="O31" s="55"/>
      <c r="P31" s="55">
        <v>0</v>
      </c>
      <c r="Q31" s="55"/>
      <c r="R31" s="55"/>
      <c r="S31" s="55"/>
      <c r="T31" s="56">
        <f>3800</f>
        <v>3800</v>
      </c>
      <c r="U31" s="56"/>
    </row>
    <row r="32" spans="1:21" s="1" customFormat="1" ht="21.75" customHeight="1">
      <c r="A32" s="53" t="s">
        <v>43</v>
      </c>
      <c r="B32" s="53"/>
      <c r="C32" s="53"/>
      <c r="D32" s="53"/>
      <c r="E32" s="53"/>
      <c r="F32" s="53"/>
      <c r="G32" s="53"/>
      <c r="H32" s="53"/>
      <c r="I32" s="54" t="s">
        <v>14</v>
      </c>
      <c r="J32" s="54"/>
      <c r="K32" s="54" t="s">
        <v>44</v>
      </c>
      <c r="L32" s="54"/>
      <c r="M32" s="55">
        <f>-255985.77</f>
        <v>-255985.77</v>
      </c>
      <c r="N32" s="55"/>
      <c r="O32" s="55"/>
      <c r="P32" s="55">
        <f>-255985.77</f>
        <v>-255985.77</v>
      </c>
      <c r="Q32" s="55"/>
      <c r="R32" s="55"/>
      <c r="S32" s="55"/>
      <c r="T32" s="56">
        <f>0</f>
        <v>0</v>
      </c>
      <c r="U32" s="56"/>
    </row>
    <row r="33" spans="1:21" s="1" customFormat="1" ht="13.5" customHeight="1">
      <c r="A33" s="57" t="s">
        <v>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s="6" customFormat="1" ht="13.5" customHeight="1">
      <c r="A34" s="42" t="s">
        <v>133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6" customFormat="1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1" customFormat="1" ht="34.5" customHeight="1">
      <c r="A36" s="43" t="s">
        <v>1</v>
      </c>
      <c r="B36" s="43"/>
      <c r="C36" s="43"/>
      <c r="D36" s="43"/>
      <c r="E36" s="43"/>
      <c r="F36" s="43"/>
      <c r="G36" s="43"/>
      <c r="H36" s="43"/>
      <c r="I36" s="43" t="s">
        <v>2</v>
      </c>
      <c r="J36" s="43"/>
      <c r="K36" s="43" t="s">
        <v>45</v>
      </c>
      <c r="L36" s="43"/>
      <c r="M36" s="44" t="s">
        <v>4</v>
      </c>
      <c r="N36" s="44"/>
      <c r="O36" s="44"/>
      <c r="P36" s="44" t="s">
        <v>5</v>
      </c>
      <c r="Q36" s="44"/>
      <c r="R36" s="44"/>
      <c r="S36" s="44"/>
      <c r="T36" s="45" t="s">
        <v>6</v>
      </c>
      <c r="U36" s="45"/>
    </row>
    <row r="37" spans="1:21" s="1" customFormat="1" ht="13.5" customHeight="1">
      <c r="A37" s="46" t="s">
        <v>7</v>
      </c>
      <c r="B37" s="46"/>
      <c r="C37" s="46"/>
      <c r="D37" s="46"/>
      <c r="E37" s="46"/>
      <c r="F37" s="46"/>
      <c r="G37" s="46"/>
      <c r="H37" s="46"/>
      <c r="I37" s="46" t="s">
        <v>8</v>
      </c>
      <c r="J37" s="46"/>
      <c r="K37" s="46" t="s">
        <v>9</v>
      </c>
      <c r="L37" s="46"/>
      <c r="M37" s="47" t="s">
        <v>10</v>
      </c>
      <c r="N37" s="47"/>
      <c r="O37" s="47"/>
      <c r="P37" s="47" t="s">
        <v>11</v>
      </c>
      <c r="Q37" s="47"/>
      <c r="R37" s="47"/>
      <c r="S37" s="47"/>
      <c r="T37" s="48" t="s">
        <v>12</v>
      </c>
      <c r="U37" s="48"/>
    </row>
    <row r="38" spans="1:21" s="1" customFormat="1" ht="13.5" customHeight="1">
      <c r="A38" s="49" t="s">
        <v>46</v>
      </c>
      <c r="B38" s="49"/>
      <c r="C38" s="49"/>
      <c r="D38" s="49"/>
      <c r="E38" s="49"/>
      <c r="F38" s="49"/>
      <c r="G38" s="49"/>
      <c r="H38" s="49"/>
      <c r="I38" s="50" t="s">
        <v>47</v>
      </c>
      <c r="J38" s="50"/>
      <c r="K38" s="50" t="s">
        <v>15</v>
      </c>
      <c r="L38" s="50"/>
      <c r="M38" s="51">
        <v>33318966.56</v>
      </c>
      <c r="N38" s="51"/>
      <c r="O38" s="51"/>
      <c r="P38" s="51">
        <v>6489272.94</v>
      </c>
      <c r="Q38" s="51"/>
      <c r="R38" s="51"/>
      <c r="S38" s="51"/>
      <c r="T38" s="52">
        <v>26829693.62</v>
      </c>
      <c r="U38" s="52"/>
    </row>
    <row r="39" spans="1:21" s="1" customFormat="1" ht="13.5" customHeight="1">
      <c r="A39" s="11" t="s">
        <v>48</v>
      </c>
      <c r="B39" s="11"/>
      <c r="C39" s="11"/>
      <c r="D39" s="11"/>
      <c r="E39" s="11"/>
      <c r="F39" s="11"/>
      <c r="G39" s="11"/>
      <c r="H39" s="11"/>
      <c r="I39" s="32" t="s">
        <v>47</v>
      </c>
      <c r="J39" s="32"/>
      <c r="K39" s="32" t="s">
        <v>49</v>
      </c>
      <c r="L39" s="32"/>
      <c r="M39" s="58">
        <f>472320</f>
        <v>472320</v>
      </c>
      <c r="N39" s="58"/>
      <c r="O39" s="58"/>
      <c r="P39" s="58">
        <v>245808.64</v>
      </c>
      <c r="Q39" s="58"/>
      <c r="R39" s="58"/>
      <c r="S39" s="58"/>
      <c r="T39" s="59">
        <v>226511.36</v>
      </c>
      <c r="U39" s="59"/>
    </row>
    <row r="40" spans="1:21" s="1" customFormat="1" ht="26.25" customHeight="1">
      <c r="A40" s="11" t="s">
        <v>50</v>
      </c>
      <c r="B40" s="11"/>
      <c r="C40" s="11"/>
      <c r="D40" s="11"/>
      <c r="E40" s="11"/>
      <c r="F40" s="11"/>
      <c r="G40" s="11"/>
      <c r="H40" s="11"/>
      <c r="I40" s="32" t="s">
        <v>47</v>
      </c>
      <c r="J40" s="32"/>
      <c r="K40" s="32" t="s">
        <v>51</v>
      </c>
      <c r="L40" s="32"/>
      <c r="M40" s="58">
        <f>142640.64</f>
        <v>142640.64</v>
      </c>
      <c r="N40" s="58"/>
      <c r="O40" s="58"/>
      <c r="P40" s="58">
        <v>57768.11</v>
      </c>
      <c r="Q40" s="58"/>
      <c r="R40" s="58"/>
      <c r="S40" s="58"/>
      <c r="T40" s="59">
        <v>84872.53</v>
      </c>
      <c r="U40" s="59"/>
    </row>
    <row r="41" spans="1:21" s="1" customFormat="1" ht="13.5" customHeight="1">
      <c r="A41" s="11" t="s">
        <v>48</v>
      </c>
      <c r="B41" s="11"/>
      <c r="C41" s="11"/>
      <c r="D41" s="11"/>
      <c r="E41" s="11"/>
      <c r="F41" s="11"/>
      <c r="G41" s="11"/>
      <c r="H41" s="11"/>
      <c r="I41" s="32" t="s">
        <v>47</v>
      </c>
      <c r="J41" s="32"/>
      <c r="K41" s="32" t="s">
        <v>52</v>
      </c>
      <c r="L41" s="32"/>
      <c r="M41" s="58">
        <f>1940875</f>
        <v>1940875</v>
      </c>
      <c r="N41" s="58"/>
      <c r="O41" s="58"/>
      <c r="P41" s="58">
        <v>898665.02</v>
      </c>
      <c r="Q41" s="58"/>
      <c r="R41" s="58"/>
      <c r="S41" s="58"/>
      <c r="T41" s="59">
        <v>1042209.98</v>
      </c>
      <c r="U41" s="59"/>
    </row>
    <row r="42" spans="1:21" s="1" customFormat="1" ht="23.25" customHeight="1">
      <c r="A42" s="11" t="s">
        <v>53</v>
      </c>
      <c r="B42" s="11"/>
      <c r="C42" s="11"/>
      <c r="D42" s="11"/>
      <c r="E42" s="11"/>
      <c r="F42" s="11"/>
      <c r="G42" s="11"/>
      <c r="H42" s="11"/>
      <c r="I42" s="32" t="s">
        <v>47</v>
      </c>
      <c r="J42" s="32"/>
      <c r="K42" s="32" t="s">
        <v>54</v>
      </c>
      <c r="L42" s="32"/>
      <c r="M42" s="58">
        <v>12800</v>
      </c>
      <c r="N42" s="58"/>
      <c r="O42" s="58"/>
      <c r="P42" s="58">
        <v>8006.23</v>
      </c>
      <c r="Q42" s="58"/>
      <c r="R42" s="58"/>
      <c r="S42" s="58"/>
      <c r="T42" s="59">
        <v>4793.77</v>
      </c>
      <c r="U42" s="59"/>
    </row>
    <row r="43" spans="1:21" s="1" customFormat="1" ht="24.75" customHeight="1">
      <c r="A43" s="11" t="s">
        <v>50</v>
      </c>
      <c r="B43" s="11"/>
      <c r="C43" s="11"/>
      <c r="D43" s="11"/>
      <c r="E43" s="11"/>
      <c r="F43" s="11"/>
      <c r="G43" s="11"/>
      <c r="H43" s="11"/>
      <c r="I43" s="32" t="s">
        <v>47</v>
      </c>
      <c r="J43" s="32"/>
      <c r="K43" s="32" t="s">
        <v>55</v>
      </c>
      <c r="L43" s="32"/>
      <c r="M43" s="58">
        <f>586748.25</f>
        <v>586748.25</v>
      </c>
      <c r="N43" s="58"/>
      <c r="O43" s="58"/>
      <c r="P43" s="58">
        <v>257100.56</v>
      </c>
      <c r="Q43" s="58"/>
      <c r="R43" s="58"/>
      <c r="S43" s="58"/>
      <c r="T43" s="59">
        <v>329647.69</v>
      </c>
      <c r="U43" s="59"/>
    </row>
    <row r="44" spans="1:21" s="1" customFormat="1" ht="24" customHeight="1">
      <c r="A44" s="11" t="s">
        <v>56</v>
      </c>
      <c r="B44" s="11"/>
      <c r="C44" s="11"/>
      <c r="D44" s="11"/>
      <c r="E44" s="11"/>
      <c r="F44" s="11"/>
      <c r="G44" s="11"/>
      <c r="H44" s="11"/>
      <c r="I44" s="32" t="s">
        <v>47</v>
      </c>
      <c r="J44" s="32"/>
      <c r="K44" s="32" t="s">
        <v>57</v>
      </c>
      <c r="L44" s="32"/>
      <c r="M44" s="58">
        <v>788508.01</v>
      </c>
      <c r="N44" s="58"/>
      <c r="O44" s="58"/>
      <c r="P44" s="58">
        <v>518245.57</v>
      </c>
      <c r="Q44" s="58"/>
      <c r="R44" s="58"/>
      <c r="S44" s="58"/>
      <c r="T44" s="59">
        <v>270262.44</v>
      </c>
      <c r="U44" s="59"/>
    </row>
    <row r="45" spans="1:21" s="1" customFormat="1" ht="13.5" customHeight="1">
      <c r="A45" s="11" t="s">
        <v>58</v>
      </c>
      <c r="B45" s="11"/>
      <c r="C45" s="11"/>
      <c r="D45" s="11"/>
      <c r="E45" s="11"/>
      <c r="F45" s="11"/>
      <c r="G45" s="11"/>
      <c r="H45" s="11"/>
      <c r="I45" s="32" t="s">
        <v>47</v>
      </c>
      <c r="J45" s="32"/>
      <c r="K45" s="32" t="s">
        <v>59</v>
      </c>
      <c r="L45" s="32"/>
      <c r="M45" s="58">
        <f>13500</f>
        <v>13500</v>
      </c>
      <c r="N45" s="58"/>
      <c r="O45" s="58"/>
      <c r="P45" s="58">
        <v>7181</v>
      </c>
      <c r="Q45" s="58"/>
      <c r="R45" s="58"/>
      <c r="S45" s="58"/>
      <c r="T45" s="59">
        <v>6319</v>
      </c>
      <c r="U45" s="59"/>
    </row>
    <row r="46" spans="1:21" s="1" customFormat="1" ht="13.5" customHeight="1">
      <c r="A46" s="11" t="s">
        <v>60</v>
      </c>
      <c r="B46" s="11"/>
      <c r="C46" s="11"/>
      <c r="D46" s="11"/>
      <c r="E46" s="11"/>
      <c r="F46" s="11"/>
      <c r="G46" s="11"/>
      <c r="H46" s="11"/>
      <c r="I46" s="32" t="s">
        <v>47</v>
      </c>
      <c r="J46" s="32"/>
      <c r="K46" s="32" t="s">
        <v>61</v>
      </c>
      <c r="L46" s="32"/>
      <c r="M46" s="58">
        <f>13030.8</f>
        <v>13030.8</v>
      </c>
      <c r="N46" s="58"/>
      <c r="O46" s="58"/>
      <c r="P46" s="58">
        <v>3232.85</v>
      </c>
      <c r="Q46" s="58"/>
      <c r="R46" s="58"/>
      <c r="S46" s="58"/>
      <c r="T46" s="59">
        <v>9797.95</v>
      </c>
      <c r="U46" s="59"/>
    </row>
    <row r="47" spans="1:21" s="1" customFormat="1" ht="13.5" customHeight="1">
      <c r="A47" s="11" t="s">
        <v>62</v>
      </c>
      <c r="B47" s="11"/>
      <c r="C47" s="11"/>
      <c r="D47" s="11"/>
      <c r="E47" s="11"/>
      <c r="F47" s="11"/>
      <c r="G47" s="11"/>
      <c r="H47" s="11"/>
      <c r="I47" s="32" t="s">
        <v>47</v>
      </c>
      <c r="J47" s="32"/>
      <c r="K47" s="32" t="s">
        <v>63</v>
      </c>
      <c r="L47" s="32"/>
      <c r="M47" s="58">
        <v>6436</v>
      </c>
      <c r="N47" s="58"/>
      <c r="O47" s="58"/>
      <c r="P47" s="58">
        <v>2472.37</v>
      </c>
      <c r="Q47" s="58"/>
      <c r="R47" s="58"/>
      <c r="S47" s="58"/>
      <c r="T47" s="59">
        <v>3963.63</v>
      </c>
      <c r="U47" s="59"/>
    </row>
    <row r="48" spans="1:21" s="1" customFormat="1" ht="24" customHeight="1">
      <c r="A48" s="11" t="s">
        <v>56</v>
      </c>
      <c r="B48" s="11"/>
      <c r="C48" s="11"/>
      <c r="D48" s="11"/>
      <c r="E48" s="11"/>
      <c r="F48" s="11"/>
      <c r="G48" s="11"/>
      <c r="H48" s="11"/>
      <c r="I48" s="32" t="s">
        <v>47</v>
      </c>
      <c r="J48" s="32"/>
      <c r="K48" s="32" t="s">
        <v>64</v>
      </c>
      <c r="L48" s="32"/>
      <c r="M48" s="58">
        <f>3341.3</f>
        <v>3341.3</v>
      </c>
      <c r="N48" s="58"/>
      <c r="O48" s="58"/>
      <c r="P48" s="58">
        <v>3341.3</v>
      </c>
      <c r="Q48" s="58"/>
      <c r="R48" s="58"/>
      <c r="S48" s="58"/>
      <c r="T48" s="59">
        <f>0</f>
        <v>0</v>
      </c>
      <c r="U48" s="59"/>
    </row>
    <row r="49" spans="1:21" s="1" customFormat="1" ht="24" customHeight="1">
      <c r="A49" s="11" t="s">
        <v>56</v>
      </c>
      <c r="B49" s="11"/>
      <c r="C49" s="11"/>
      <c r="D49" s="11"/>
      <c r="E49" s="11"/>
      <c r="F49" s="11"/>
      <c r="G49" s="11"/>
      <c r="H49" s="11"/>
      <c r="I49" s="32" t="s">
        <v>47</v>
      </c>
      <c r="J49" s="32"/>
      <c r="K49" s="32" t="s">
        <v>65</v>
      </c>
      <c r="L49" s="32"/>
      <c r="M49" s="58">
        <f>3800</f>
        <v>3800</v>
      </c>
      <c r="N49" s="58"/>
      <c r="O49" s="58"/>
      <c r="P49" s="58">
        <v>0</v>
      </c>
      <c r="Q49" s="58"/>
      <c r="R49" s="58"/>
      <c r="S49" s="58"/>
      <c r="T49" s="59">
        <f>3800</f>
        <v>3800</v>
      </c>
      <c r="U49" s="59"/>
    </row>
    <row r="50" spans="1:21" s="1" customFormat="1" ht="13.5" customHeight="1">
      <c r="A50" s="11" t="s">
        <v>66</v>
      </c>
      <c r="B50" s="11"/>
      <c r="C50" s="11"/>
      <c r="D50" s="11"/>
      <c r="E50" s="11"/>
      <c r="F50" s="11"/>
      <c r="G50" s="11"/>
      <c r="H50" s="11"/>
      <c r="I50" s="32" t="s">
        <v>47</v>
      </c>
      <c r="J50" s="32"/>
      <c r="K50" s="32" t="s">
        <v>67</v>
      </c>
      <c r="L50" s="32"/>
      <c r="M50" s="58">
        <f>10000</f>
        <v>10000</v>
      </c>
      <c r="N50" s="58"/>
      <c r="O50" s="58"/>
      <c r="P50" s="58">
        <v>5000</v>
      </c>
      <c r="Q50" s="58"/>
      <c r="R50" s="58"/>
      <c r="S50" s="58"/>
      <c r="T50" s="59">
        <v>5000</v>
      </c>
      <c r="U50" s="59"/>
    </row>
    <row r="51" spans="1:21" s="1" customFormat="1" ht="13.5" customHeight="1">
      <c r="A51" s="11" t="s">
        <v>66</v>
      </c>
      <c r="B51" s="11"/>
      <c r="C51" s="11"/>
      <c r="D51" s="11"/>
      <c r="E51" s="11"/>
      <c r="F51" s="11"/>
      <c r="G51" s="11"/>
      <c r="H51" s="11"/>
      <c r="I51" s="32" t="s">
        <v>47</v>
      </c>
      <c r="J51" s="32"/>
      <c r="K51" s="32" t="s">
        <v>68</v>
      </c>
      <c r="L51" s="32"/>
      <c r="M51" s="58">
        <f>1000</f>
        <v>1000</v>
      </c>
      <c r="N51" s="58"/>
      <c r="O51" s="58"/>
      <c r="P51" s="58">
        <v>500</v>
      </c>
      <c r="Q51" s="58"/>
      <c r="R51" s="58"/>
      <c r="S51" s="58"/>
      <c r="T51" s="59">
        <f>500</f>
        <v>500</v>
      </c>
      <c r="U51" s="59"/>
    </row>
    <row r="52" spans="1:21" s="1" customFormat="1" ht="13.5" customHeight="1">
      <c r="A52" s="11" t="s">
        <v>66</v>
      </c>
      <c r="B52" s="11"/>
      <c r="C52" s="11"/>
      <c r="D52" s="11"/>
      <c r="E52" s="11"/>
      <c r="F52" s="11"/>
      <c r="G52" s="11"/>
      <c r="H52" s="11"/>
      <c r="I52" s="32" t="s">
        <v>47</v>
      </c>
      <c r="J52" s="32"/>
      <c r="K52" s="32" t="s">
        <v>69</v>
      </c>
      <c r="L52" s="32"/>
      <c r="M52" s="58">
        <f>9000</f>
        <v>9000</v>
      </c>
      <c r="N52" s="58"/>
      <c r="O52" s="58"/>
      <c r="P52" s="58">
        <v>4500</v>
      </c>
      <c r="Q52" s="58"/>
      <c r="R52" s="58"/>
      <c r="S52" s="58"/>
      <c r="T52" s="59">
        <f>4500</f>
        <v>4500</v>
      </c>
      <c r="U52" s="59"/>
    </row>
    <row r="53" spans="1:21" s="1" customFormat="1" ht="13.5" customHeight="1">
      <c r="A53" s="11" t="s">
        <v>66</v>
      </c>
      <c r="B53" s="11"/>
      <c r="C53" s="11"/>
      <c r="D53" s="11"/>
      <c r="E53" s="11"/>
      <c r="F53" s="11"/>
      <c r="G53" s="11"/>
      <c r="H53" s="11"/>
      <c r="I53" s="32" t="s">
        <v>47</v>
      </c>
      <c r="J53" s="32"/>
      <c r="K53" s="32" t="s">
        <v>70</v>
      </c>
      <c r="L53" s="32"/>
      <c r="M53" s="58">
        <f>10000</f>
        <v>10000</v>
      </c>
      <c r="N53" s="58"/>
      <c r="O53" s="58"/>
      <c r="P53" s="58">
        <v>5000</v>
      </c>
      <c r="Q53" s="58"/>
      <c r="R53" s="58"/>
      <c r="S53" s="58"/>
      <c r="T53" s="59">
        <f>5000</f>
        <v>5000</v>
      </c>
      <c r="U53" s="59"/>
    </row>
    <row r="54" spans="1:21" s="1" customFormat="1" ht="13.5" customHeight="1">
      <c r="A54" s="11" t="s">
        <v>71</v>
      </c>
      <c r="B54" s="11"/>
      <c r="C54" s="11"/>
      <c r="D54" s="11"/>
      <c r="E54" s="11"/>
      <c r="F54" s="11"/>
      <c r="G54" s="11"/>
      <c r="H54" s="11"/>
      <c r="I54" s="32" t="s">
        <v>47</v>
      </c>
      <c r="J54" s="32"/>
      <c r="K54" s="32" t="s">
        <v>72</v>
      </c>
      <c r="L54" s="32"/>
      <c r="M54" s="58">
        <f>10000</f>
        <v>10000</v>
      </c>
      <c r="N54" s="58"/>
      <c r="O54" s="58"/>
      <c r="P54" s="60" t="s">
        <v>42</v>
      </c>
      <c r="Q54" s="60"/>
      <c r="R54" s="60"/>
      <c r="S54" s="60"/>
      <c r="T54" s="59">
        <f>10000</f>
        <v>10000</v>
      </c>
      <c r="U54" s="59"/>
    </row>
    <row r="55" spans="1:21" s="1" customFormat="1" ht="12" customHeight="1">
      <c r="A55" s="11" t="s">
        <v>73</v>
      </c>
      <c r="B55" s="11"/>
      <c r="C55" s="11"/>
      <c r="D55" s="11"/>
      <c r="E55" s="11"/>
      <c r="F55" s="11"/>
      <c r="G55" s="11"/>
      <c r="H55" s="11"/>
      <c r="I55" s="32" t="s">
        <v>47</v>
      </c>
      <c r="J55" s="32"/>
      <c r="K55" s="32" t="s">
        <v>74</v>
      </c>
      <c r="L55" s="32"/>
      <c r="M55" s="58">
        <v>394000</v>
      </c>
      <c r="N55" s="58"/>
      <c r="O55" s="58"/>
      <c r="P55" s="58">
        <v>104500.51</v>
      </c>
      <c r="Q55" s="58"/>
      <c r="R55" s="58"/>
      <c r="S55" s="58"/>
      <c r="T55" s="59">
        <v>289499.49</v>
      </c>
      <c r="U55" s="59"/>
    </row>
    <row r="56" spans="1:21" s="1" customFormat="1" ht="15" customHeight="1">
      <c r="A56" s="11" t="s">
        <v>73</v>
      </c>
      <c r="B56" s="11"/>
      <c r="C56" s="11"/>
      <c r="D56" s="11"/>
      <c r="E56" s="11"/>
      <c r="F56" s="11"/>
      <c r="G56" s="11"/>
      <c r="H56" s="11"/>
      <c r="I56" s="32" t="s">
        <v>47</v>
      </c>
      <c r="J56" s="32"/>
      <c r="K56" s="32" t="s">
        <v>75</v>
      </c>
      <c r="L56" s="32"/>
      <c r="M56" s="58">
        <f>171.34</f>
        <v>171.34</v>
      </c>
      <c r="N56" s="58"/>
      <c r="O56" s="58"/>
      <c r="P56" s="58">
        <f>171.34</f>
        <v>171.34</v>
      </c>
      <c r="Q56" s="58"/>
      <c r="R56" s="58"/>
      <c r="S56" s="58"/>
      <c r="T56" s="59">
        <f>0</f>
        <v>0</v>
      </c>
      <c r="U56" s="59"/>
    </row>
    <row r="57" spans="1:21" s="1" customFormat="1" ht="21" customHeight="1">
      <c r="A57" s="11" t="s">
        <v>56</v>
      </c>
      <c r="B57" s="11"/>
      <c r="C57" s="11"/>
      <c r="D57" s="11"/>
      <c r="E57" s="11"/>
      <c r="F57" s="11"/>
      <c r="G57" s="11"/>
      <c r="H57" s="11"/>
      <c r="I57" s="32" t="s">
        <v>47</v>
      </c>
      <c r="J57" s="32"/>
      <c r="K57" s="32" t="s">
        <v>76</v>
      </c>
      <c r="L57" s="32"/>
      <c r="M57" s="58">
        <v>130000</v>
      </c>
      <c r="N57" s="58"/>
      <c r="O57" s="58"/>
      <c r="P57" s="58">
        <v>73257.5</v>
      </c>
      <c r="Q57" s="58"/>
      <c r="R57" s="58"/>
      <c r="S57" s="58"/>
      <c r="T57" s="59">
        <v>56742.5</v>
      </c>
      <c r="U57" s="59"/>
    </row>
    <row r="58" spans="1:21" s="1" customFormat="1" ht="24" customHeight="1">
      <c r="A58" s="11" t="s">
        <v>56</v>
      </c>
      <c r="B58" s="11"/>
      <c r="C58" s="11"/>
      <c r="D58" s="11"/>
      <c r="E58" s="11"/>
      <c r="F58" s="11"/>
      <c r="G58" s="11"/>
      <c r="H58" s="11"/>
      <c r="I58" s="32" t="s">
        <v>47</v>
      </c>
      <c r="J58" s="32"/>
      <c r="K58" s="32" t="s">
        <v>77</v>
      </c>
      <c r="L58" s="32"/>
      <c r="M58" s="58">
        <f>2000</f>
        <v>2000</v>
      </c>
      <c r="N58" s="58"/>
      <c r="O58" s="58"/>
      <c r="P58" s="58">
        <v>0</v>
      </c>
      <c r="Q58" s="58"/>
      <c r="R58" s="58"/>
      <c r="S58" s="58"/>
      <c r="T58" s="59">
        <f>2000</f>
        <v>2000</v>
      </c>
      <c r="U58" s="59"/>
    </row>
    <row r="59" spans="1:21" s="1" customFormat="1" ht="24" customHeight="1">
      <c r="A59" s="11" t="s">
        <v>56</v>
      </c>
      <c r="B59" s="11"/>
      <c r="C59" s="11"/>
      <c r="D59" s="11"/>
      <c r="E59" s="11"/>
      <c r="F59" s="11"/>
      <c r="G59" s="11"/>
      <c r="H59" s="11"/>
      <c r="I59" s="32" t="s">
        <v>47</v>
      </c>
      <c r="J59" s="32"/>
      <c r="K59" s="32" t="s">
        <v>78</v>
      </c>
      <c r="L59" s="32"/>
      <c r="M59" s="58">
        <f>105600</f>
        <v>105600</v>
      </c>
      <c r="N59" s="58"/>
      <c r="O59" s="58"/>
      <c r="P59" s="58">
        <v>20731.98</v>
      </c>
      <c r="Q59" s="58"/>
      <c r="R59" s="58"/>
      <c r="S59" s="58"/>
      <c r="T59" s="59">
        <v>84868.02</v>
      </c>
      <c r="U59" s="59"/>
    </row>
    <row r="60" spans="1:21" s="1" customFormat="1" ht="24" customHeight="1">
      <c r="A60" s="11" t="s">
        <v>56</v>
      </c>
      <c r="B60" s="11"/>
      <c r="C60" s="11"/>
      <c r="D60" s="11"/>
      <c r="E60" s="11"/>
      <c r="F60" s="11"/>
      <c r="G60" s="11"/>
      <c r="H60" s="11"/>
      <c r="I60" s="32" t="s">
        <v>47</v>
      </c>
      <c r="J60" s="32"/>
      <c r="K60" s="32" t="s">
        <v>79</v>
      </c>
      <c r="L60" s="32"/>
      <c r="M60" s="58">
        <v>2900000</v>
      </c>
      <c r="N60" s="58"/>
      <c r="O60" s="58"/>
      <c r="P60" s="58">
        <v>0</v>
      </c>
      <c r="Q60" s="58"/>
      <c r="R60" s="58"/>
      <c r="S60" s="58"/>
      <c r="T60" s="59">
        <v>2900000</v>
      </c>
      <c r="U60" s="59"/>
    </row>
    <row r="61" spans="1:21" s="1" customFormat="1" ht="24" customHeight="1">
      <c r="A61" s="11" t="s">
        <v>56</v>
      </c>
      <c r="B61" s="11"/>
      <c r="C61" s="11"/>
      <c r="D61" s="11"/>
      <c r="E61" s="11"/>
      <c r="F61" s="11"/>
      <c r="G61" s="11"/>
      <c r="H61" s="11"/>
      <c r="I61" s="32" t="s">
        <v>47</v>
      </c>
      <c r="J61" s="32"/>
      <c r="K61" s="32" t="s">
        <v>80</v>
      </c>
      <c r="L61" s="32"/>
      <c r="M61" s="58">
        <f>61000</f>
        <v>61000</v>
      </c>
      <c r="N61" s="58"/>
      <c r="O61" s="58"/>
      <c r="P61" s="58">
        <v>0</v>
      </c>
      <c r="Q61" s="58"/>
      <c r="R61" s="58"/>
      <c r="S61" s="58"/>
      <c r="T61" s="59">
        <v>61000</v>
      </c>
      <c r="U61" s="59"/>
    </row>
    <row r="62" spans="1:21" s="1" customFormat="1" ht="13.5" customHeight="1">
      <c r="A62" s="11" t="s">
        <v>48</v>
      </c>
      <c r="B62" s="11"/>
      <c r="C62" s="11"/>
      <c r="D62" s="11"/>
      <c r="E62" s="11"/>
      <c r="F62" s="11"/>
      <c r="G62" s="11"/>
      <c r="H62" s="11"/>
      <c r="I62" s="32" t="s">
        <v>47</v>
      </c>
      <c r="J62" s="32"/>
      <c r="K62" s="32" t="s">
        <v>81</v>
      </c>
      <c r="L62" s="32"/>
      <c r="M62" s="58">
        <f>146236.56</f>
        <v>146236.56</v>
      </c>
      <c r="N62" s="58"/>
      <c r="O62" s="58"/>
      <c r="P62" s="58">
        <v>72817.89</v>
      </c>
      <c r="Q62" s="58"/>
      <c r="R62" s="58"/>
      <c r="S62" s="58"/>
      <c r="T62" s="59">
        <v>73418.67</v>
      </c>
      <c r="U62" s="59"/>
    </row>
    <row r="63" spans="1:21" s="1" customFormat="1" ht="24" customHeight="1">
      <c r="A63" s="11" t="s">
        <v>50</v>
      </c>
      <c r="B63" s="11"/>
      <c r="C63" s="11"/>
      <c r="D63" s="11"/>
      <c r="E63" s="11"/>
      <c r="F63" s="11"/>
      <c r="G63" s="11"/>
      <c r="H63" s="11"/>
      <c r="I63" s="32" t="s">
        <v>47</v>
      </c>
      <c r="J63" s="32"/>
      <c r="K63" s="32" t="s">
        <v>82</v>
      </c>
      <c r="L63" s="32"/>
      <c r="M63" s="58">
        <f>44163.44</f>
        <v>44163.44</v>
      </c>
      <c r="N63" s="58"/>
      <c r="O63" s="58"/>
      <c r="P63" s="58">
        <v>20783.01</v>
      </c>
      <c r="Q63" s="58"/>
      <c r="R63" s="58"/>
      <c r="S63" s="58"/>
      <c r="T63" s="59">
        <v>23380.43</v>
      </c>
      <c r="U63" s="59"/>
    </row>
    <row r="64" spans="1:21" s="1" customFormat="1" ht="24" customHeight="1">
      <c r="A64" s="11" t="s">
        <v>56</v>
      </c>
      <c r="B64" s="11"/>
      <c r="C64" s="11"/>
      <c r="D64" s="11"/>
      <c r="E64" s="11"/>
      <c r="F64" s="11"/>
      <c r="G64" s="11"/>
      <c r="H64" s="11"/>
      <c r="I64" s="32" t="s">
        <v>47</v>
      </c>
      <c r="J64" s="32"/>
      <c r="K64" s="32" t="s">
        <v>83</v>
      </c>
      <c r="L64" s="32"/>
      <c r="M64" s="58">
        <f>500</f>
        <v>500</v>
      </c>
      <c r="N64" s="58"/>
      <c r="O64" s="58"/>
      <c r="P64" s="58">
        <f>500</f>
        <v>500</v>
      </c>
      <c r="Q64" s="58"/>
      <c r="R64" s="58"/>
      <c r="S64" s="58"/>
      <c r="T64" s="59">
        <f>0</f>
        <v>0</v>
      </c>
      <c r="U64" s="59"/>
    </row>
    <row r="65" spans="1:21" s="1" customFormat="1" ht="24" customHeight="1">
      <c r="A65" s="11" t="s">
        <v>56</v>
      </c>
      <c r="B65" s="11"/>
      <c r="C65" s="11"/>
      <c r="D65" s="11"/>
      <c r="E65" s="11"/>
      <c r="F65" s="11"/>
      <c r="G65" s="11"/>
      <c r="H65" s="11"/>
      <c r="I65" s="32" t="s">
        <v>47</v>
      </c>
      <c r="J65" s="32"/>
      <c r="K65" s="32" t="s">
        <v>84</v>
      </c>
      <c r="L65" s="32"/>
      <c r="M65" s="58">
        <f>1000</f>
        <v>1000</v>
      </c>
      <c r="N65" s="58"/>
      <c r="O65" s="58"/>
      <c r="P65" s="58">
        <f>1000</f>
        <v>1000</v>
      </c>
      <c r="Q65" s="58"/>
      <c r="R65" s="58"/>
      <c r="S65" s="58"/>
      <c r="T65" s="59">
        <f>0</f>
        <v>0</v>
      </c>
      <c r="U65" s="59"/>
    </row>
    <row r="66" spans="1:21" s="1" customFormat="1" ht="24" customHeight="1">
      <c r="A66" s="11" t="s">
        <v>56</v>
      </c>
      <c r="B66" s="11"/>
      <c r="C66" s="11"/>
      <c r="D66" s="11"/>
      <c r="E66" s="11"/>
      <c r="F66" s="11"/>
      <c r="G66" s="11"/>
      <c r="H66" s="11"/>
      <c r="I66" s="32" t="s">
        <v>47</v>
      </c>
      <c r="J66" s="32"/>
      <c r="K66" s="32" t="s">
        <v>85</v>
      </c>
      <c r="L66" s="32"/>
      <c r="M66" s="58">
        <f>20000</f>
        <v>20000</v>
      </c>
      <c r="N66" s="58"/>
      <c r="O66" s="58"/>
      <c r="P66" s="58">
        <v>0</v>
      </c>
      <c r="Q66" s="58"/>
      <c r="R66" s="58"/>
      <c r="S66" s="58"/>
      <c r="T66" s="59">
        <f>20000</f>
        <v>20000</v>
      </c>
      <c r="U66" s="59"/>
    </row>
    <row r="67" spans="1:21" s="1" customFormat="1" ht="24" customHeight="1">
      <c r="A67" s="11" t="s">
        <v>56</v>
      </c>
      <c r="B67" s="11"/>
      <c r="C67" s="11"/>
      <c r="D67" s="11"/>
      <c r="E67" s="11"/>
      <c r="F67" s="11"/>
      <c r="G67" s="11"/>
      <c r="H67" s="11"/>
      <c r="I67" s="32" t="s">
        <v>47</v>
      </c>
      <c r="J67" s="32"/>
      <c r="K67" s="32" t="s">
        <v>86</v>
      </c>
      <c r="L67" s="32"/>
      <c r="M67" s="61">
        <f>4939511.69</f>
        <v>4939511.69</v>
      </c>
      <c r="N67" s="61"/>
      <c r="O67" s="61"/>
      <c r="P67" s="61">
        <v>20198.6</v>
      </c>
      <c r="Q67" s="61"/>
      <c r="R67" s="61"/>
      <c r="S67" s="61"/>
      <c r="T67" s="62">
        <v>4919313.09</v>
      </c>
      <c r="U67" s="62"/>
    </row>
    <row r="68" spans="1:21" s="1" customFormat="1" ht="24" customHeight="1">
      <c r="A68" s="11" t="s">
        <v>56</v>
      </c>
      <c r="B68" s="11"/>
      <c r="C68" s="11"/>
      <c r="D68" s="11"/>
      <c r="E68" s="11"/>
      <c r="F68" s="11"/>
      <c r="G68" s="11"/>
      <c r="H68" s="11"/>
      <c r="I68" s="32" t="s">
        <v>47</v>
      </c>
      <c r="J68" s="32"/>
      <c r="K68" s="32" t="s">
        <v>87</v>
      </c>
      <c r="L68" s="32"/>
      <c r="M68" s="58">
        <f>140000</f>
        <v>140000</v>
      </c>
      <c r="N68" s="58"/>
      <c r="O68" s="58"/>
      <c r="P68" s="58">
        <v>0</v>
      </c>
      <c r="Q68" s="58"/>
      <c r="R68" s="58"/>
      <c r="S68" s="58"/>
      <c r="T68" s="59">
        <f>140000</f>
        <v>140000</v>
      </c>
      <c r="U68" s="59"/>
    </row>
    <row r="69" spans="1:21" s="1" customFormat="1" ht="24" customHeight="1">
      <c r="A69" s="11" t="s">
        <v>56</v>
      </c>
      <c r="B69" s="11"/>
      <c r="C69" s="11"/>
      <c r="D69" s="11"/>
      <c r="E69" s="11"/>
      <c r="F69" s="11"/>
      <c r="G69" s="11"/>
      <c r="H69" s="11"/>
      <c r="I69" s="32" t="s">
        <v>47</v>
      </c>
      <c r="J69" s="32"/>
      <c r="K69" s="32" t="s">
        <v>88</v>
      </c>
      <c r="L69" s="32"/>
      <c r="M69" s="58">
        <f>1000</f>
        <v>1000</v>
      </c>
      <c r="N69" s="58"/>
      <c r="O69" s="58"/>
      <c r="P69" s="58">
        <v>0</v>
      </c>
      <c r="Q69" s="58"/>
      <c r="R69" s="58"/>
      <c r="S69" s="58"/>
      <c r="T69" s="59">
        <f>1000</f>
        <v>1000</v>
      </c>
      <c r="U69" s="59"/>
    </row>
    <row r="70" spans="1:21" s="1" customFormat="1" ht="24" customHeight="1">
      <c r="A70" s="11" t="s">
        <v>56</v>
      </c>
      <c r="B70" s="11"/>
      <c r="C70" s="11"/>
      <c r="D70" s="11"/>
      <c r="E70" s="11"/>
      <c r="F70" s="11"/>
      <c r="G70" s="11"/>
      <c r="H70" s="11"/>
      <c r="I70" s="32" t="s">
        <v>47</v>
      </c>
      <c r="J70" s="32"/>
      <c r="K70" s="32" t="s">
        <v>89</v>
      </c>
      <c r="L70" s="32"/>
      <c r="M70" s="58">
        <f>1000</f>
        <v>1000</v>
      </c>
      <c r="N70" s="58"/>
      <c r="O70" s="58"/>
      <c r="P70" s="58">
        <v>0</v>
      </c>
      <c r="Q70" s="58"/>
      <c r="R70" s="58"/>
      <c r="S70" s="58"/>
      <c r="T70" s="59">
        <f>1000</f>
        <v>1000</v>
      </c>
      <c r="U70" s="59"/>
    </row>
    <row r="71" spans="1:21" s="1" customFormat="1" ht="24" customHeight="1">
      <c r="A71" s="11" t="s">
        <v>56</v>
      </c>
      <c r="B71" s="11"/>
      <c r="C71" s="11"/>
      <c r="D71" s="11"/>
      <c r="E71" s="11"/>
      <c r="F71" s="11"/>
      <c r="G71" s="11"/>
      <c r="H71" s="11"/>
      <c r="I71" s="32" t="s">
        <v>47</v>
      </c>
      <c r="J71" s="32"/>
      <c r="K71" s="32" t="s">
        <v>90</v>
      </c>
      <c r="L71" s="32"/>
      <c r="M71" s="58">
        <f>48000</f>
        <v>48000</v>
      </c>
      <c r="N71" s="58"/>
      <c r="O71" s="58"/>
      <c r="P71" s="58">
        <v>0</v>
      </c>
      <c r="Q71" s="58"/>
      <c r="R71" s="58"/>
      <c r="S71" s="58"/>
      <c r="T71" s="59">
        <f>48000</f>
        <v>48000</v>
      </c>
      <c r="U71" s="59"/>
    </row>
    <row r="72" spans="1:21" s="1" customFormat="1" ht="24" customHeight="1">
      <c r="A72" s="11" t="s">
        <v>56</v>
      </c>
      <c r="B72" s="11"/>
      <c r="C72" s="11"/>
      <c r="D72" s="11"/>
      <c r="E72" s="11"/>
      <c r="F72" s="11"/>
      <c r="G72" s="11"/>
      <c r="H72" s="11"/>
      <c r="I72" s="12">
        <v>200</v>
      </c>
      <c r="J72" s="20"/>
      <c r="K72" s="29" t="s">
        <v>150</v>
      </c>
      <c r="L72" s="30"/>
      <c r="M72" s="16">
        <v>45000</v>
      </c>
      <c r="N72" s="22"/>
      <c r="O72" s="23"/>
      <c r="P72" s="16">
        <v>45000</v>
      </c>
      <c r="Q72" s="22"/>
      <c r="R72" s="22"/>
      <c r="S72" s="23"/>
      <c r="T72" s="16">
        <v>0</v>
      </c>
      <c r="U72" s="25"/>
    </row>
    <row r="73" spans="1:21" s="1" customFormat="1" ht="24" customHeight="1">
      <c r="A73" s="11" t="s">
        <v>56</v>
      </c>
      <c r="B73" s="11"/>
      <c r="C73" s="11"/>
      <c r="D73" s="11"/>
      <c r="E73" s="11"/>
      <c r="F73" s="11"/>
      <c r="G73" s="11"/>
      <c r="H73" s="11"/>
      <c r="I73" s="12">
        <v>200</v>
      </c>
      <c r="J73" s="13"/>
      <c r="K73" s="14" t="s">
        <v>91</v>
      </c>
      <c r="L73" s="15"/>
      <c r="M73" s="16">
        <v>567000</v>
      </c>
      <c r="N73" s="17"/>
      <c r="O73" s="18"/>
      <c r="P73" s="16">
        <v>0</v>
      </c>
      <c r="Q73" s="84"/>
      <c r="R73" s="84"/>
      <c r="S73" s="85"/>
      <c r="T73" s="16">
        <v>567000</v>
      </c>
      <c r="U73" s="19"/>
    </row>
    <row r="74" spans="1:21" s="1" customFormat="1" ht="24" customHeight="1">
      <c r="A74" s="11" t="s">
        <v>56</v>
      </c>
      <c r="B74" s="11"/>
      <c r="C74" s="11"/>
      <c r="D74" s="11"/>
      <c r="E74" s="11"/>
      <c r="F74" s="11"/>
      <c r="G74" s="11"/>
      <c r="H74" s="11"/>
      <c r="I74" s="32" t="s">
        <v>47</v>
      </c>
      <c r="J74" s="32"/>
      <c r="K74" s="31" t="s">
        <v>151</v>
      </c>
      <c r="L74" s="32"/>
      <c r="M74" s="58">
        <v>1464610</v>
      </c>
      <c r="N74" s="58"/>
      <c r="O74" s="58"/>
      <c r="P74" s="58">
        <v>0</v>
      </c>
      <c r="Q74" s="58"/>
      <c r="R74" s="58"/>
      <c r="S74" s="58"/>
      <c r="T74" s="59">
        <v>1464610</v>
      </c>
      <c r="U74" s="59"/>
    </row>
    <row r="75" spans="1:21" s="1" customFormat="1" ht="24" customHeight="1">
      <c r="A75" s="11" t="s">
        <v>56</v>
      </c>
      <c r="B75" s="11"/>
      <c r="C75" s="11"/>
      <c r="D75" s="11"/>
      <c r="E75" s="11"/>
      <c r="F75" s="11"/>
      <c r="G75" s="11"/>
      <c r="H75" s="11"/>
      <c r="I75" s="12">
        <v>200</v>
      </c>
      <c r="J75" s="20"/>
      <c r="K75" s="31" t="s">
        <v>152</v>
      </c>
      <c r="L75" s="32"/>
      <c r="M75" s="16">
        <v>2837000</v>
      </c>
      <c r="N75" s="22"/>
      <c r="O75" s="23"/>
      <c r="P75" s="16">
        <v>0</v>
      </c>
      <c r="Q75" s="22"/>
      <c r="R75" s="22"/>
      <c r="S75" s="23"/>
      <c r="T75" s="16">
        <v>2837000</v>
      </c>
      <c r="U75" s="25"/>
    </row>
    <row r="76" spans="1:21" s="1" customFormat="1" ht="24" customHeight="1">
      <c r="A76" s="11" t="s">
        <v>56</v>
      </c>
      <c r="B76" s="11"/>
      <c r="C76" s="11"/>
      <c r="D76" s="11"/>
      <c r="E76" s="11"/>
      <c r="F76" s="11"/>
      <c r="G76" s="11"/>
      <c r="H76" s="11"/>
      <c r="I76" s="32" t="s">
        <v>47</v>
      </c>
      <c r="J76" s="32"/>
      <c r="K76" s="32" t="s">
        <v>92</v>
      </c>
      <c r="L76" s="32"/>
      <c r="M76" s="58">
        <v>3315959.36</v>
      </c>
      <c r="N76" s="58"/>
      <c r="O76" s="58"/>
      <c r="P76" s="58">
        <v>937830</v>
      </c>
      <c r="Q76" s="58"/>
      <c r="R76" s="58"/>
      <c r="S76" s="58"/>
      <c r="T76" s="59">
        <v>2378129.36</v>
      </c>
      <c r="U76" s="59"/>
    </row>
    <row r="77" spans="1:21" s="1" customFormat="1" ht="24" customHeight="1">
      <c r="A77" s="11" t="s">
        <v>56</v>
      </c>
      <c r="B77" s="11"/>
      <c r="C77" s="11"/>
      <c r="D77" s="11"/>
      <c r="E77" s="11"/>
      <c r="F77" s="11"/>
      <c r="G77" s="11"/>
      <c r="H77" s="11"/>
      <c r="I77" s="32" t="s">
        <v>47</v>
      </c>
      <c r="J77" s="32"/>
      <c r="K77" s="32" t="s">
        <v>93</v>
      </c>
      <c r="L77" s="32"/>
      <c r="M77" s="58">
        <v>890000</v>
      </c>
      <c r="N77" s="58"/>
      <c r="O77" s="58"/>
      <c r="P77" s="58">
        <v>115212.6</v>
      </c>
      <c r="Q77" s="58"/>
      <c r="R77" s="58"/>
      <c r="S77" s="58"/>
      <c r="T77" s="59">
        <v>774787.4</v>
      </c>
      <c r="U77" s="59"/>
    </row>
    <row r="78" spans="1:21" s="1" customFormat="1" ht="15" customHeight="1">
      <c r="A78" s="26" t="s">
        <v>62</v>
      </c>
      <c r="B78" s="27"/>
      <c r="C78" s="27"/>
      <c r="D78" s="27"/>
      <c r="E78" s="27"/>
      <c r="F78" s="27"/>
      <c r="G78" s="27"/>
      <c r="H78" s="28"/>
      <c r="I78" s="12">
        <v>200</v>
      </c>
      <c r="J78" s="20"/>
      <c r="K78" s="29" t="s">
        <v>153</v>
      </c>
      <c r="L78" s="30"/>
      <c r="M78" s="16">
        <v>950</v>
      </c>
      <c r="N78" s="22"/>
      <c r="O78" s="23"/>
      <c r="P78" s="16">
        <v>161.17</v>
      </c>
      <c r="Q78" s="22"/>
      <c r="R78" s="22"/>
      <c r="S78" s="23"/>
      <c r="T78" s="16">
        <v>788.83</v>
      </c>
      <c r="U78" s="25"/>
    </row>
    <row r="79" spans="1:21" s="1" customFormat="1" ht="24" customHeight="1">
      <c r="A79" s="11" t="s">
        <v>56</v>
      </c>
      <c r="B79" s="11"/>
      <c r="C79" s="11"/>
      <c r="D79" s="11"/>
      <c r="E79" s="11"/>
      <c r="F79" s="11"/>
      <c r="G79" s="11"/>
      <c r="H79" s="11"/>
      <c r="I79" s="32" t="s">
        <v>47</v>
      </c>
      <c r="J79" s="32"/>
      <c r="K79" s="32" t="s">
        <v>94</v>
      </c>
      <c r="L79" s="32"/>
      <c r="M79" s="58">
        <f>5360.01</f>
        <v>5360.01</v>
      </c>
      <c r="N79" s="58"/>
      <c r="O79" s="58"/>
      <c r="P79" s="58">
        <v>5360.01</v>
      </c>
      <c r="Q79" s="58"/>
      <c r="R79" s="58"/>
      <c r="S79" s="58"/>
      <c r="T79" s="59">
        <v>0</v>
      </c>
      <c r="U79" s="59"/>
    </row>
    <row r="80" spans="1:21" s="1" customFormat="1" ht="24" customHeight="1">
      <c r="A80" s="11" t="s">
        <v>56</v>
      </c>
      <c r="B80" s="11"/>
      <c r="C80" s="11"/>
      <c r="D80" s="11"/>
      <c r="E80" s="11"/>
      <c r="F80" s="11"/>
      <c r="G80" s="11"/>
      <c r="H80" s="11"/>
      <c r="I80" s="12">
        <v>200</v>
      </c>
      <c r="J80" s="20"/>
      <c r="K80" s="14" t="s">
        <v>154</v>
      </c>
      <c r="L80" s="21"/>
      <c r="M80" s="16">
        <v>1000000</v>
      </c>
      <c r="N80" s="22"/>
      <c r="O80" s="23"/>
      <c r="P80" s="16">
        <v>0</v>
      </c>
      <c r="Q80" s="22"/>
      <c r="R80" s="22"/>
      <c r="S80" s="23"/>
      <c r="T80" s="16">
        <v>1000000</v>
      </c>
      <c r="U80" s="25"/>
    </row>
    <row r="81" spans="1:21" s="1" customFormat="1" ht="24" customHeight="1">
      <c r="A81" s="11" t="s">
        <v>56</v>
      </c>
      <c r="B81" s="11"/>
      <c r="C81" s="11"/>
      <c r="D81" s="11"/>
      <c r="E81" s="11"/>
      <c r="F81" s="11"/>
      <c r="G81" s="11"/>
      <c r="H81" s="11"/>
      <c r="I81" s="32" t="s">
        <v>47</v>
      </c>
      <c r="J81" s="32"/>
      <c r="K81" s="32" t="s">
        <v>95</v>
      </c>
      <c r="L81" s="32"/>
      <c r="M81" s="58">
        <v>120000</v>
      </c>
      <c r="N81" s="58"/>
      <c r="O81" s="58"/>
      <c r="P81" s="58">
        <v>39172</v>
      </c>
      <c r="Q81" s="58"/>
      <c r="R81" s="58"/>
      <c r="S81" s="58"/>
      <c r="T81" s="59">
        <v>80828</v>
      </c>
      <c r="U81" s="59"/>
    </row>
    <row r="82" spans="1:21" s="1" customFormat="1" ht="33.75" customHeight="1">
      <c r="A82" s="11" t="s">
        <v>96</v>
      </c>
      <c r="B82" s="11"/>
      <c r="C82" s="11"/>
      <c r="D82" s="11"/>
      <c r="E82" s="11"/>
      <c r="F82" s="11"/>
      <c r="G82" s="11"/>
      <c r="H82" s="11"/>
      <c r="I82" s="32" t="s">
        <v>47</v>
      </c>
      <c r="J82" s="32"/>
      <c r="K82" s="32" t="s">
        <v>97</v>
      </c>
      <c r="L82" s="32"/>
      <c r="M82" s="58">
        <v>7800999.9</v>
      </c>
      <c r="N82" s="58"/>
      <c r="O82" s="58"/>
      <c r="P82" s="58">
        <v>2239280.42</v>
      </c>
      <c r="Q82" s="58"/>
      <c r="R82" s="58"/>
      <c r="S82" s="58"/>
      <c r="T82" s="59">
        <v>5561719.48</v>
      </c>
      <c r="U82" s="59"/>
    </row>
    <row r="83" spans="1:21" s="1" customFormat="1" ht="13.5" customHeight="1">
      <c r="A83" s="11" t="s">
        <v>98</v>
      </c>
      <c r="B83" s="11"/>
      <c r="C83" s="11"/>
      <c r="D83" s="11"/>
      <c r="E83" s="11"/>
      <c r="F83" s="11"/>
      <c r="G83" s="11"/>
      <c r="H83" s="11"/>
      <c r="I83" s="32" t="s">
        <v>47</v>
      </c>
      <c r="J83" s="32"/>
      <c r="K83" s="32" t="s">
        <v>99</v>
      </c>
      <c r="L83" s="32"/>
      <c r="M83" s="58">
        <f>10348.34</f>
        <v>10348.34</v>
      </c>
      <c r="N83" s="58"/>
      <c r="O83" s="58"/>
      <c r="P83" s="58">
        <f>10348.34</f>
        <v>10348.34</v>
      </c>
      <c r="Q83" s="58"/>
      <c r="R83" s="58"/>
      <c r="S83" s="58"/>
      <c r="T83" s="59">
        <f>0</f>
        <v>0</v>
      </c>
      <c r="U83" s="59"/>
    </row>
    <row r="84" spans="1:21" s="1" customFormat="1" ht="13.5" customHeight="1">
      <c r="A84" s="11" t="s">
        <v>98</v>
      </c>
      <c r="B84" s="11"/>
      <c r="C84" s="11"/>
      <c r="D84" s="11"/>
      <c r="E84" s="11"/>
      <c r="F84" s="11"/>
      <c r="G84" s="11"/>
      <c r="H84" s="11"/>
      <c r="I84" s="32" t="s">
        <v>47</v>
      </c>
      <c r="J84" s="32"/>
      <c r="K84" s="32" t="s">
        <v>100</v>
      </c>
      <c r="L84" s="32"/>
      <c r="M84" s="58">
        <f>5100</f>
        <v>5100</v>
      </c>
      <c r="N84" s="58"/>
      <c r="O84" s="58"/>
      <c r="P84" s="60" t="s">
        <v>42</v>
      </c>
      <c r="Q84" s="60"/>
      <c r="R84" s="60"/>
      <c r="S84" s="60"/>
      <c r="T84" s="59">
        <f>5100</f>
        <v>5100</v>
      </c>
      <c r="U84" s="59"/>
    </row>
    <row r="85" spans="1:21" s="1" customFormat="1" ht="36" customHeight="1">
      <c r="A85" s="11" t="s">
        <v>96</v>
      </c>
      <c r="B85" s="11"/>
      <c r="C85" s="11"/>
      <c r="D85" s="11"/>
      <c r="E85" s="11"/>
      <c r="F85" s="11"/>
      <c r="G85" s="11"/>
      <c r="H85" s="11"/>
      <c r="I85" s="12">
        <v>200</v>
      </c>
      <c r="J85" s="20"/>
      <c r="K85" s="14" t="s">
        <v>155</v>
      </c>
      <c r="L85" s="21"/>
      <c r="M85" s="16">
        <v>1870000</v>
      </c>
      <c r="N85" s="22"/>
      <c r="O85" s="23"/>
      <c r="P85" s="16">
        <v>605369.06</v>
      </c>
      <c r="Q85" s="22"/>
      <c r="R85" s="22"/>
      <c r="S85" s="23"/>
      <c r="T85" s="16">
        <v>1264630.94</v>
      </c>
      <c r="U85" s="25"/>
    </row>
    <row r="86" spans="1:21" s="1" customFormat="1" ht="33.75" customHeight="1">
      <c r="A86" s="11" t="s">
        <v>96</v>
      </c>
      <c r="B86" s="11"/>
      <c r="C86" s="11"/>
      <c r="D86" s="11"/>
      <c r="E86" s="11"/>
      <c r="F86" s="11"/>
      <c r="G86" s="11"/>
      <c r="H86" s="11"/>
      <c r="I86" s="32" t="s">
        <v>47</v>
      </c>
      <c r="J86" s="32"/>
      <c r="K86" s="32" t="s">
        <v>101</v>
      </c>
      <c r="L86" s="32"/>
      <c r="M86" s="58">
        <f>145900</f>
        <v>145900</v>
      </c>
      <c r="N86" s="58"/>
      <c r="O86" s="58"/>
      <c r="P86" s="58">
        <v>85281</v>
      </c>
      <c r="Q86" s="58"/>
      <c r="R86" s="58"/>
      <c r="S86" s="58"/>
      <c r="T86" s="59">
        <v>60619</v>
      </c>
      <c r="U86" s="59"/>
    </row>
    <row r="87" spans="1:21" s="1" customFormat="1" ht="24" customHeight="1">
      <c r="A87" s="11" t="s">
        <v>102</v>
      </c>
      <c r="B87" s="11"/>
      <c r="C87" s="11"/>
      <c r="D87" s="11"/>
      <c r="E87" s="11"/>
      <c r="F87" s="11"/>
      <c r="G87" s="11"/>
      <c r="H87" s="11"/>
      <c r="I87" s="32" t="s">
        <v>47</v>
      </c>
      <c r="J87" s="32"/>
      <c r="K87" s="32" t="s">
        <v>103</v>
      </c>
      <c r="L87" s="32"/>
      <c r="M87" s="58">
        <f>194655.92</f>
        <v>194655.92</v>
      </c>
      <c r="N87" s="58"/>
      <c r="O87" s="58"/>
      <c r="P87" s="58">
        <v>64377.61</v>
      </c>
      <c r="Q87" s="58"/>
      <c r="R87" s="58"/>
      <c r="S87" s="58"/>
      <c r="T87" s="59">
        <v>130278.31</v>
      </c>
      <c r="U87" s="59"/>
    </row>
    <row r="88" spans="1:21" s="1" customFormat="1" ht="24" customHeight="1">
      <c r="A88" s="11" t="s">
        <v>56</v>
      </c>
      <c r="B88" s="11"/>
      <c r="C88" s="11"/>
      <c r="D88" s="11"/>
      <c r="E88" s="11"/>
      <c r="F88" s="11"/>
      <c r="G88" s="11"/>
      <c r="H88" s="11"/>
      <c r="I88" s="32" t="s">
        <v>47</v>
      </c>
      <c r="J88" s="32"/>
      <c r="K88" s="32" t="s">
        <v>104</v>
      </c>
      <c r="L88" s="32"/>
      <c r="M88" s="58">
        <v>50000</v>
      </c>
      <c r="N88" s="58"/>
      <c r="O88" s="58"/>
      <c r="P88" s="58">
        <v>11000</v>
      </c>
      <c r="Q88" s="58"/>
      <c r="R88" s="58"/>
      <c r="S88" s="58"/>
      <c r="T88" s="59">
        <v>39000</v>
      </c>
      <c r="U88" s="59"/>
    </row>
    <row r="89" spans="1:21" s="1" customFormat="1" ht="13.5" customHeight="1">
      <c r="A89" s="11" t="s">
        <v>105</v>
      </c>
      <c r="B89" s="11"/>
      <c r="C89" s="11"/>
      <c r="D89" s="11"/>
      <c r="E89" s="11"/>
      <c r="F89" s="11"/>
      <c r="G89" s="11"/>
      <c r="H89" s="11"/>
      <c r="I89" s="32" t="s">
        <v>47</v>
      </c>
      <c r="J89" s="32"/>
      <c r="K89" s="32" t="s">
        <v>106</v>
      </c>
      <c r="L89" s="32"/>
      <c r="M89" s="58">
        <f>37900</f>
        <v>37900</v>
      </c>
      <c r="N89" s="58"/>
      <c r="O89" s="58"/>
      <c r="P89" s="60">
        <v>98.25</v>
      </c>
      <c r="Q89" s="60"/>
      <c r="R89" s="60"/>
      <c r="S89" s="60"/>
      <c r="T89" s="59">
        <v>37801.75</v>
      </c>
      <c r="U89" s="59"/>
    </row>
    <row r="90" spans="1:21" s="1" customFormat="1" ht="15" customHeight="1">
      <c r="A90" s="63" t="s">
        <v>107</v>
      </c>
      <c r="B90" s="63"/>
      <c r="C90" s="63"/>
      <c r="D90" s="63"/>
      <c r="E90" s="63"/>
      <c r="F90" s="63"/>
      <c r="G90" s="63"/>
      <c r="H90" s="63"/>
      <c r="I90" s="64" t="s">
        <v>108</v>
      </c>
      <c r="J90" s="64"/>
      <c r="K90" s="64" t="s">
        <v>15</v>
      </c>
      <c r="L90" s="64"/>
      <c r="M90" s="65">
        <f>SUM(M39:M89)</f>
        <v>33318966.560000006</v>
      </c>
      <c r="N90" s="65"/>
      <c r="O90" s="65"/>
      <c r="P90" s="65">
        <v>8876760.7</v>
      </c>
      <c r="Q90" s="65"/>
      <c r="R90" s="65"/>
      <c r="S90" s="65"/>
      <c r="T90" s="66" t="s">
        <v>15</v>
      </c>
      <c r="U90" s="66"/>
    </row>
    <row r="91" spans="1:21" s="1" customFormat="1" ht="14.25" customHeight="1">
      <c r="A91" s="67" t="s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s="9" customFormat="1" ht="15" customHeight="1">
      <c r="A92" s="68" t="s">
        <v>134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s="1" customFormat="1" ht="45.75" customHeight="1">
      <c r="A93" s="43" t="s">
        <v>1</v>
      </c>
      <c r="B93" s="43"/>
      <c r="C93" s="43"/>
      <c r="D93" s="43"/>
      <c r="E93" s="43"/>
      <c r="F93" s="43"/>
      <c r="G93" s="43"/>
      <c r="H93" s="43"/>
      <c r="I93" s="43" t="s">
        <v>2</v>
      </c>
      <c r="J93" s="43"/>
      <c r="K93" s="43" t="s">
        <v>109</v>
      </c>
      <c r="L93" s="43"/>
      <c r="M93" s="44" t="s">
        <v>4</v>
      </c>
      <c r="N93" s="44"/>
      <c r="O93" s="44"/>
      <c r="P93" s="44" t="s">
        <v>5</v>
      </c>
      <c r="Q93" s="44"/>
      <c r="R93" s="44"/>
      <c r="S93" s="44"/>
      <c r="T93" s="45" t="s">
        <v>6</v>
      </c>
      <c r="U93" s="45"/>
    </row>
    <row r="94" spans="1:21" s="1" customFormat="1" ht="12.75" customHeight="1">
      <c r="A94" s="46" t="s">
        <v>7</v>
      </c>
      <c r="B94" s="46"/>
      <c r="C94" s="46"/>
      <c r="D94" s="46"/>
      <c r="E94" s="46"/>
      <c r="F94" s="46"/>
      <c r="G94" s="46"/>
      <c r="H94" s="46"/>
      <c r="I94" s="46" t="s">
        <v>8</v>
      </c>
      <c r="J94" s="46"/>
      <c r="K94" s="46" t="s">
        <v>9</v>
      </c>
      <c r="L94" s="46"/>
      <c r="M94" s="47" t="s">
        <v>10</v>
      </c>
      <c r="N94" s="47"/>
      <c r="O94" s="47"/>
      <c r="P94" s="47" t="s">
        <v>11</v>
      </c>
      <c r="Q94" s="47"/>
      <c r="R94" s="47"/>
      <c r="S94" s="47"/>
      <c r="T94" s="48" t="s">
        <v>12</v>
      </c>
      <c r="U94" s="48"/>
    </row>
    <row r="95" spans="1:21" s="1" customFormat="1" ht="13.5" customHeight="1">
      <c r="A95" s="49" t="s">
        <v>110</v>
      </c>
      <c r="B95" s="49"/>
      <c r="C95" s="49"/>
      <c r="D95" s="49"/>
      <c r="E95" s="49"/>
      <c r="F95" s="49"/>
      <c r="G95" s="49"/>
      <c r="H95" s="49"/>
      <c r="I95" s="50" t="s">
        <v>111</v>
      </c>
      <c r="J95" s="50"/>
      <c r="K95" s="50" t="s">
        <v>15</v>
      </c>
      <c r="L95" s="50"/>
      <c r="M95" s="69">
        <f>5212202.33</f>
        <v>5212202.33</v>
      </c>
      <c r="N95" s="69"/>
      <c r="O95" s="69"/>
      <c r="P95" s="51">
        <v>-8876760.7</v>
      </c>
      <c r="Q95" s="51"/>
      <c r="R95" s="51"/>
      <c r="S95" s="51"/>
      <c r="T95" s="70">
        <v>14088963.03</v>
      </c>
      <c r="U95" s="70"/>
    </row>
    <row r="96" spans="1:21" s="1" customFormat="1" ht="13.5" customHeight="1">
      <c r="A96" s="71" t="s">
        <v>112</v>
      </c>
      <c r="B96" s="71"/>
      <c r="C96" s="71"/>
      <c r="D96" s="71"/>
      <c r="E96" s="71"/>
      <c r="F96" s="71"/>
      <c r="G96" s="71"/>
      <c r="H96" s="71"/>
      <c r="I96" s="72" t="s">
        <v>0</v>
      </c>
      <c r="J96" s="72"/>
      <c r="K96" s="72" t="s">
        <v>0</v>
      </c>
      <c r="L96" s="72"/>
      <c r="M96" s="73" t="s">
        <v>0</v>
      </c>
      <c r="N96" s="73"/>
      <c r="O96" s="73"/>
      <c r="P96" s="74" t="s">
        <v>0</v>
      </c>
      <c r="Q96" s="74"/>
      <c r="R96" s="74"/>
      <c r="S96" s="74"/>
      <c r="T96" s="75" t="s">
        <v>0</v>
      </c>
      <c r="U96" s="75"/>
    </row>
    <row r="97" spans="1:21" s="1" customFormat="1" ht="13.5" customHeight="1">
      <c r="A97" s="53" t="s">
        <v>113</v>
      </c>
      <c r="B97" s="53"/>
      <c r="C97" s="53"/>
      <c r="D97" s="53"/>
      <c r="E97" s="53"/>
      <c r="F97" s="53"/>
      <c r="G97" s="53"/>
      <c r="H97" s="53"/>
      <c r="I97" s="76" t="s">
        <v>114</v>
      </c>
      <c r="J97" s="76"/>
      <c r="K97" s="54" t="s">
        <v>15</v>
      </c>
      <c r="L97" s="54"/>
      <c r="M97" s="77">
        <v>-324000</v>
      </c>
      <c r="N97" s="77"/>
      <c r="O97" s="77"/>
      <c r="P97" s="55">
        <v>-324000</v>
      </c>
      <c r="Q97" s="55"/>
      <c r="R97" s="55"/>
      <c r="S97" s="55"/>
      <c r="T97" s="78">
        <v>0</v>
      </c>
      <c r="U97" s="78"/>
    </row>
    <row r="98" spans="1:21" s="1" customFormat="1" ht="24" customHeight="1">
      <c r="A98" s="11" t="s">
        <v>115</v>
      </c>
      <c r="B98" s="11"/>
      <c r="C98" s="11"/>
      <c r="D98" s="11"/>
      <c r="E98" s="11"/>
      <c r="F98" s="11"/>
      <c r="G98" s="11"/>
      <c r="H98" s="11"/>
      <c r="I98" s="32" t="s">
        <v>114</v>
      </c>
      <c r="J98" s="32"/>
      <c r="K98" s="32" t="s">
        <v>116</v>
      </c>
      <c r="L98" s="32"/>
      <c r="M98" s="23">
        <v>0</v>
      </c>
      <c r="N98" s="23"/>
      <c r="O98" s="23"/>
      <c r="P98" s="58">
        <v>0</v>
      </c>
      <c r="Q98" s="58"/>
      <c r="R98" s="58"/>
      <c r="S98" s="58"/>
      <c r="T98" s="25">
        <v>0</v>
      </c>
      <c r="U98" s="25"/>
    </row>
    <row r="99" spans="1:21" s="1" customFormat="1" ht="24" customHeight="1">
      <c r="A99" s="11" t="s">
        <v>117</v>
      </c>
      <c r="B99" s="11"/>
      <c r="C99" s="11"/>
      <c r="D99" s="11"/>
      <c r="E99" s="11"/>
      <c r="F99" s="11"/>
      <c r="G99" s="11"/>
      <c r="H99" s="11"/>
      <c r="I99" s="32" t="s">
        <v>114</v>
      </c>
      <c r="J99" s="32"/>
      <c r="K99" s="32" t="s">
        <v>118</v>
      </c>
      <c r="L99" s="32"/>
      <c r="M99" s="23">
        <f>-324000</f>
        <v>-324000</v>
      </c>
      <c r="N99" s="23"/>
      <c r="O99" s="23"/>
      <c r="P99" s="58">
        <v>-324000</v>
      </c>
      <c r="Q99" s="58"/>
      <c r="R99" s="58"/>
      <c r="S99" s="58"/>
      <c r="T99" s="25">
        <v>0</v>
      </c>
      <c r="U99" s="25"/>
    </row>
    <row r="100" spans="1:21" s="1" customFormat="1" ht="0.75" customHeight="1">
      <c r="A100" s="79" t="s">
        <v>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s="1" customFormat="1" ht="13.5" customHeight="1">
      <c r="A101" s="11" t="s">
        <v>119</v>
      </c>
      <c r="B101" s="11"/>
      <c r="C101" s="11"/>
      <c r="D101" s="11"/>
      <c r="E101" s="11"/>
      <c r="F101" s="11"/>
      <c r="G101" s="11"/>
      <c r="H101" s="11"/>
      <c r="I101" s="72" t="s">
        <v>120</v>
      </c>
      <c r="J101" s="72"/>
      <c r="K101" s="72" t="s">
        <v>15</v>
      </c>
      <c r="L101" s="72"/>
      <c r="M101" s="73" t="s">
        <v>42</v>
      </c>
      <c r="N101" s="73"/>
      <c r="O101" s="73"/>
      <c r="P101" s="60" t="s">
        <v>42</v>
      </c>
      <c r="Q101" s="60"/>
      <c r="R101" s="60"/>
      <c r="S101" s="60"/>
      <c r="T101" s="75" t="s">
        <v>42</v>
      </c>
      <c r="U101" s="75"/>
    </row>
    <row r="102" spans="1:21" s="1" customFormat="1" ht="13.5" customHeight="1">
      <c r="A102" s="11" t="s">
        <v>0</v>
      </c>
      <c r="B102" s="11"/>
      <c r="C102" s="11"/>
      <c r="D102" s="11"/>
      <c r="E102" s="11"/>
      <c r="F102" s="11"/>
      <c r="G102" s="11"/>
      <c r="H102" s="11"/>
      <c r="I102" s="32" t="s">
        <v>120</v>
      </c>
      <c r="J102" s="32"/>
      <c r="K102" s="32" t="s">
        <v>0</v>
      </c>
      <c r="L102" s="32"/>
      <c r="M102" s="24" t="s">
        <v>42</v>
      </c>
      <c r="N102" s="24"/>
      <c r="O102" s="24"/>
      <c r="P102" s="60" t="s">
        <v>42</v>
      </c>
      <c r="Q102" s="60"/>
      <c r="R102" s="60"/>
      <c r="S102" s="60"/>
      <c r="T102" s="80" t="s">
        <v>42</v>
      </c>
      <c r="U102" s="80"/>
    </row>
    <row r="103" spans="1:21" s="1" customFormat="1" ht="13.5" customHeight="1">
      <c r="A103" s="11" t="s">
        <v>121</v>
      </c>
      <c r="B103" s="11"/>
      <c r="C103" s="11"/>
      <c r="D103" s="11"/>
      <c r="E103" s="11"/>
      <c r="F103" s="11"/>
      <c r="G103" s="11"/>
      <c r="H103" s="11"/>
      <c r="I103" s="32" t="s">
        <v>122</v>
      </c>
      <c r="J103" s="32"/>
      <c r="K103" s="32" t="s">
        <v>123</v>
      </c>
      <c r="L103" s="32"/>
      <c r="M103" s="23">
        <v>5536202.33</v>
      </c>
      <c r="N103" s="23"/>
      <c r="O103" s="23"/>
      <c r="P103" s="58">
        <v>-8552760.7</v>
      </c>
      <c r="Q103" s="58"/>
      <c r="R103" s="58"/>
      <c r="S103" s="58"/>
      <c r="T103" s="25">
        <v>14088963.03</v>
      </c>
      <c r="U103" s="25"/>
    </row>
    <row r="104" spans="1:21" s="1" customFormat="1" ht="13.5" customHeight="1">
      <c r="A104" s="11" t="s">
        <v>124</v>
      </c>
      <c r="B104" s="11"/>
      <c r="C104" s="11"/>
      <c r="D104" s="11"/>
      <c r="E104" s="11"/>
      <c r="F104" s="11"/>
      <c r="G104" s="11"/>
      <c r="H104" s="11"/>
      <c r="I104" s="32" t="s">
        <v>125</v>
      </c>
      <c r="J104" s="32"/>
      <c r="K104" s="32" t="s">
        <v>126</v>
      </c>
      <c r="L104" s="32"/>
      <c r="M104" s="23">
        <v>-28362750</v>
      </c>
      <c r="N104" s="23"/>
      <c r="O104" s="23"/>
      <c r="P104" s="58">
        <v>-15644390.32</v>
      </c>
      <c r="Q104" s="58"/>
      <c r="R104" s="58"/>
      <c r="S104" s="58"/>
      <c r="T104" s="20" t="s">
        <v>15</v>
      </c>
      <c r="U104" s="20"/>
    </row>
    <row r="105" spans="1:21" s="1" customFormat="1" ht="13.5" customHeight="1">
      <c r="A105" s="11" t="s">
        <v>127</v>
      </c>
      <c r="B105" s="11"/>
      <c r="C105" s="11"/>
      <c r="D105" s="11"/>
      <c r="E105" s="11"/>
      <c r="F105" s="11"/>
      <c r="G105" s="11"/>
      <c r="H105" s="11"/>
      <c r="I105" s="32" t="s">
        <v>128</v>
      </c>
      <c r="J105" s="32"/>
      <c r="K105" s="32" t="s">
        <v>129</v>
      </c>
      <c r="L105" s="32"/>
      <c r="M105" s="23">
        <v>33898952.33</v>
      </c>
      <c r="N105" s="23"/>
      <c r="O105" s="23"/>
      <c r="P105" s="58">
        <v>7091629.62</v>
      </c>
      <c r="Q105" s="58"/>
      <c r="R105" s="58"/>
      <c r="S105" s="58"/>
      <c r="T105" s="20" t="s">
        <v>15</v>
      </c>
      <c r="U105" s="20"/>
    </row>
    <row r="106" spans="1:21" s="1" customFormat="1" ht="13.5" customHeight="1">
      <c r="A106" s="81" t="s">
        <v>0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s="6" customFormat="1" ht="30.75" customHeight="1">
      <c r="A107" s="82" t="s">
        <v>135</v>
      </c>
      <c r="B107" s="82"/>
      <c r="C107" s="82"/>
      <c r="D107" s="82"/>
      <c r="E107" s="82"/>
      <c r="F107" s="42" t="s">
        <v>0</v>
      </c>
      <c r="G107" s="42"/>
      <c r="H107" s="42"/>
      <c r="I107" s="42"/>
      <c r="J107" s="42"/>
      <c r="K107" s="42" t="s">
        <v>130</v>
      </c>
      <c r="L107" s="42"/>
      <c r="M107" s="42"/>
      <c r="N107" s="42"/>
      <c r="O107" s="82" t="s">
        <v>0</v>
      </c>
      <c r="P107" s="82"/>
      <c r="Q107" s="82"/>
      <c r="R107" s="82"/>
      <c r="S107" s="82"/>
      <c r="T107" s="82"/>
      <c r="U107" s="82"/>
    </row>
    <row r="108" spans="1:21" s="1" customFormat="1" ht="13.5" customHeight="1">
      <c r="A108" s="67" t="s">
        <v>0</v>
      </c>
      <c r="B108" s="67"/>
      <c r="C108" s="67"/>
      <c r="D108" s="67"/>
      <c r="E108" s="67"/>
      <c r="F108" s="2" t="s">
        <v>0</v>
      </c>
      <c r="G108" s="83" t="s">
        <v>131</v>
      </c>
      <c r="H108" s="83"/>
      <c r="I108" s="83"/>
      <c r="J108" s="2" t="s">
        <v>0</v>
      </c>
      <c r="K108" s="2" t="s">
        <v>0</v>
      </c>
      <c r="L108" s="83" t="s">
        <v>132</v>
      </c>
      <c r="M108" s="83"/>
      <c r="N108" s="67" t="s">
        <v>0</v>
      </c>
      <c r="O108" s="67"/>
      <c r="P108" s="67"/>
      <c r="Q108" s="67"/>
      <c r="R108" s="67"/>
      <c r="S108" s="67"/>
      <c r="T108" s="67"/>
      <c r="U108" s="67"/>
    </row>
    <row r="109" spans="1:21" s="1" customFormat="1" ht="7.5" customHeight="1">
      <c r="A109" s="67" t="s">
        <v>0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="1" customFormat="1" ht="15.75" customHeight="1"/>
    <row r="111" spans="1:21" ht="12">
      <c r="A111" s="67" t="s">
        <v>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</sheetData>
  <sheetProtection/>
  <mergeCells count="536">
    <mergeCell ref="A108:E108"/>
    <mergeCell ref="G108:I108"/>
    <mergeCell ref="A111:U111"/>
    <mergeCell ref="A109:U109"/>
    <mergeCell ref="L108:M108"/>
    <mergeCell ref="N108:U108"/>
    <mergeCell ref="K105:L105"/>
    <mergeCell ref="M105:O105"/>
    <mergeCell ref="P105:S105"/>
    <mergeCell ref="T105:U105"/>
    <mergeCell ref="F107:J107"/>
    <mergeCell ref="K107:N107"/>
    <mergeCell ref="O107:U107"/>
    <mergeCell ref="A106:U106"/>
    <mergeCell ref="A107:E107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0:U100"/>
    <mergeCell ref="A101:H101"/>
    <mergeCell ref="I101:J101"/>
    <mergeCell ref="K101:L101"/>
    <mergeCell ref="M101:O101"/>
    <mergeCell ref="P101:S101"/>
    <mergeCell ref="T101:U101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1:U91"/>
    <mergeCell ref="A92:U92"/>
    <mergeCell ref="A93:H93"/>
    <mergeCell ref="I93:J93"/>
    <mergeCell ref="K93:L93"/>
    <mergeCell ref="M93:O93"/>
    <mergeCell ref="P93:S93"/>
    <mergeCell ref="T93:U93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79:H79"/>
    <mergeCell ref="I79:J79"/>
    <mergeCell ref="K79:L79"/>
    <mergeCell ref="M79:O79"/>
    <mergeCell ref="P79:S79"/>
    <mergeCell ref="T79:U79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4:H74"/>
    <mergeCell ref="I74:J74"/>
    <mergeCell ref="K74:L74"/>
    <mergeCell ref="M74:O74"/>
    <mergeCell ref="P74:S74"/>
    <mergeCell ref="T74:U74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3:U33"/>
    <mergeCell ref="A34:U34"/>
    <mergeCell ref="A36:H36"/>
    <mergeCell ref="I36:J36"/>
    <mergeCell ref="K36:L36"/>
    <mergeCell ref="M36:O36"/>
    <mergeCell ref="P36:S36"/>
    <mergeCell ref="T36:U36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0:U10"/>
    <mergeCell ref="A9:U9"/>
    <mergeCell ref="A8:T8"/>
    <mergeCell ref="A12:U12"/>
    <mergeCell ref="A14:H14"/>
    <mergeCell ref="I14:J14"/>
    <mergeCell ref="K14:L14"/>
    <mergeCell ref="M14:O14"/>
    <mergeCell ref="P14:S14"/>
    <mergeCell ref="T14:U14"/>
    <mergeCell ref="A29:H29"/>
    <mergeCell ref="I29:J29"/>
    <mergeCell ref="K29:L29"/>
    <mergeCell ref="M29:O29"/>
    <mergeCell ref="P29:S29"/>
    <mergeCell ref="T29:U29"/>
    <mergeCell ref="A22:H22"/>
    <mergeCell ref="I22:J22"/>
    <mergeCell ref="K22:L22"/>
    <mergeCell ref="M22:O22"/>
    <mergeCell ref="P22:S22"/>
    <mergeCell ref="T22:U22"/>
    <mergeCell ref="A72:H72"/>
    <mergeCell ref="I72:J72"/>
    <mergeCell ref="K72:L72"/>
    <mergeCell ref="M72:O72"/>
    <mergeCell ref="P72:S72"/>
    <mergeCell ref="T72:U72"/>
    <mergeCell ref="A75:H75"/>
    <mergeCell ref="I75:J75"/>
    <mergeCell ref="K75:L75"/>
    <mergeCell ref="M75:O75"/>
    <mergeCell ref="P75:S75"/>
    <mergeCell ref="T75:U75"/>
    <mergeCell ref="A78:H78"/>
    <mergeCell ref="I78:J78"/>
    <mergeCell ref="K78:L78"/>
    <mergeCell ref="M78:O78"/>
    <mergeCell ref="P78:S78"/>
    <mergeCell ref="T78:U78"/>
    <mergeCell ref="A80:H80"/>
    <mergeCell ref="I80:J80"/>
    <mergeCell ref="K80:L80"/>
    <mergeCell ref="M80:O80"/>
    <mergeCell ref="P80:S80"/>
    <mergeCell ref="T80:U80"/>
    <mergeCell ref="A85:H85"/>
    <mergeCell ref="I85:J85"/>
    <mergeCell ref="K85:L85"/>
    <mergeCell ref="M85:O85"/>
    <mergeCell ref="P85:S85"/>
    <mergeCell ref="T85:U85"/>
    <mergeCell ref="A73:H73"/>
    <mergeCell ref="I73:J73"/>
    <mergeCell ref="K73:L73"/>
    <mergeCell ref="M73:O73"/>
    <mergeCell ref="P73:S73"/>
    <mergeCell ref="T73:U73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3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Финансист</cp:lastModifiedBy>
  <cp:lastPrinted>2016-06-06T13:04:48Z</cp:lastPrinted>
  <dcterms:created xsi:type="dcterms:W3CDTF">2016-06-06T12:46:28Z</dcterms:created>
  <dcterms:modified xsi:type="dcterms:W3CDTF">2016-08-22T11:22:51Z</dcterms:modified>
  <cp:category/>
  <cp:version/>
  <cp:contentType/>
  <cp:contentStatus/>
</cp:coreProperties>
</file>