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разместить на сайте во вкадке бюджет 21.11.2022\Документы по проекту бюджета на 2023 год\"/>
    </mc:Choice>
  </mc:AlternateContent>
  <xr:revisionPtr revIDLastSave="0" documentId="8_{E3678978-C96A-4C21-84E8-75B0CB768F29}" xr6:coauthVersionLast="47" xr6:coauthVersionMax="47" xr10:uidLastSave="{00000000-0000-0000-0000-000000000000}"/>
  <bookViews>
    <workbookView xWindow="-120" yWindow="-120" windowWidth="20730" windowHeight="11160" activeTab="2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Доходы!$A$1:$F$2</definedName>
    <definedName name="__bookmark_2">Доходы!$A$3:$F$27</definedName>
    <definedName name="__bookmark_4">Расходы!$A$1:$F$33</definedName>
    <definedName name="__bookmark_6">Источники!$A$1:$F$19</definedName>
    <definedName name="__bookmark_7">Источники!$A$20:$F$25</definedName>
    <definedName name="_xlnm.Print_Titles" localSheetId="0">Доходы!$3:$6</definedName>
    <definedName name="_xlnm.Print_Titles" localSheetId="2">Источники!$1:$5</definedName>
    <definedName name="_xlnm.Print_Titles" localSheetId="1">Расходы!$1:$5</definedName>
  </definedNames>
  <calcPr calcId="181029" fullCalcOnLoad="1"/>
</workbook>
</file>

<file path=xl/calcChain.xml><?xml version="1.0" encoding="utf-8"?>
<calcChain xmlns="http://schemas.openxmlformats.org/spreadsheetml/2006/main">
  <c r="E16" i="2" l="1"/>
  <c r="F16" i="2"/>
  <c r="E8" i="2"/>
  <c r="D8" i="2"/>
  <c r="C8" i="2"/>
  <c r="D19" i="1"/>
  <c r="F26" i="1"/>
  <c r="F27" i="1"/>
  <c r="E20" i="1"/>
  <c r="D20" i="1"/>
  <c r="E23" i="1"/>
  <c r="E9" i="1"/>
  <c r="F9" i="1"/>
  <c r="D9" i="1"/>
  <c r="C9" i="1"/>
  <c r="C20" i="1"/>
  <c r="E26" i="1"/>
  <c r="D26" i="1"/>
  <c r="C26" i="1"/>
  <c r="C23" i="1"/>
  <c r="D29" i="2"/>
  <c r="C29" i="2"/>
  <c r="D23" i="1"/>
  <c r="F21" i="1"/>
  <c r="F18" i="1"/>
  <c r="F17" i="1"/>
  <c r="F16" i="1"/>
  <c r="D27" i="2"/>
  <c r="D22" i="2"/>
  <c r="D16" i="2"/>
  <c r="E14" i="2"/>
  <c r="D14" i="2"/>
  <c r="C14" i="2"/>
  <c r="C31" i="2"/>
  <c r="D31" i="2"/>
  <c r="C27" i="2"/>
  <c r="C25" i="2"/>
  <c r="D25" i="2"/>
  <c r="E25" i="2"/>
  <c r="D19" i="2"/>
  <c r="F32" i="2"/>
  <c r="F30" i="2"/>
  <c r="E31" i="2"/>
  <c r="F31" i="2"/>
  <c r="E29" i="2"/>
  <c r="F29" i="2"/>
  <c r="F28" i="2"/>
  <c r="E27" i="2"/>
  <c r="F27" i="2"/>
  <c r="F26" i="2"/>
  <c r="F24" i="2"/>
  <c r="F23" i="2"/>
  <c r="E22" i="2"/>
  <c r="F22" i="2"/>
  <c r="E19" i="2"/>
  <c r="F19" i="2"/>
  <c r="F21" i="2"/>
  <c r="F20" i="2"/>
  <c r="F18" i="2"/>
  <c r="F17" i="2"/>
  <c r="F15" i="2"/>
  <c r="F13" i="2"/>
  <c r="F12" i="2"/>
  <c r="F11" i="2"/>
  <c r="F10" i="2"/>
  <c r="F9" i="2"/>
  <c r="F25" i="1"/>
  <c r="F24" i="1"/>
  <c r="F22" i="1"/>
  <c r="F15" i="1"/>
  <c r="F14" i="1"/>
  <c r="F13" i="1"/>
  <c r="F12" i="1"/>
  <c r="F11" i="1"/>
  <c r="F10" i="1"/>
  <c r="C22" i="2"/>
  <c r="C16" i="2"/>
  <c r="C19" i="2"/>
  <c r="F14" i="2"/>
  <c r="F6" i="3"/>
  <c r="F14" i="3"/>
  <c r="F20" i="1"/>
  <c r="E19" i="1"/>
  <c r="D7" i="1"/>
  <c r="C19" i="1"/>
  <c r="F23" i="1"/>
  <c r="C7" i="1"/>
  <c r="F19" i="1"/>
  <c r="C6" i="2"/>
  <c r="D6" i="2"/>
  <c r="F8" i="2"/>
  <c r="E7" i="1"/>
  <c r="F7" i="1"/>
  <c r="E6" i="2"/>
  <c r="F6" i="2"/>
</calcChain>
</file>

<file path=xl/sharedStrings.xml><?xml version="1.0" encoding="utf-8"?>
<sst xmlns="http://schemas.openxmlformats.org/spreadsheetml/2006/main" count="161" uniqueCount="126">
  <si>
    <t>Наименование показателя</t>
  </si>
  <si>
    <t>Код дохода по бюджетной классификации</t>
  </si>
  <si>
    <t>1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</si>
  <si>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</si>
  <si>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</si>
  <si>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</si>
  <si>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</si>
  <si>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</si>
  <si>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</si>
  <si>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 на доходы физических лиц</t>
  </si>
  <si>
    <t>000 10102000010000110</t>
  </si>
  <si>
    <t>Акцизы по подакцизным товарам (продукции), производимым на территории Российской Федерации</t>
  </si>
  <si>
    <t>000 10302000010000110</t>
  </si>
  <si>
    <t>Единый сельскохозяйственный налог</t>
  </si>
  <si>
    <t>000 10503000010000110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</si>
  <si>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</si>
  <si>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</si>
  <si>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</si>
  <si>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</si>
  <si>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</si>
  <si>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</si>
  <si>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БЕЗВОЗМЕЗДНЫЕ ПОСТУПЛЕНИЯ</t>
  </si>
  <si>
    <t>000 20000000000000000</t>
  </si>
  <si>
    <t>Дотации бюджетам бюджетной системы Российской Федерации</t>
  </si>
  <si>
    <t>000 20210000000000150</t>
  </si>
  <si>
    <t>992 20215001100000150</t>
  </si>
  <si>
    <t>Субвенции бюджетам бюджетной системы Российской Федерации</t>
  </si>
  <si>
    <t>000 20230000000000150</t>
  </si>
  <si>
    <t>Субвенции бюджетам сельских поселений на выполнение передаваемых полномочий субъектов Российской Федерации</t>
  </si>
  <si>
    <t>992 20230024100000150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</si>
  <si>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</si>
  <si>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Расходы бюджета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</si>
  <si>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</si>
  <si>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</si>
  <si>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</si>
  <si>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</si>
  <si>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</si>
  <si>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</si>
  <si>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</si>
  <si>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</si>
  <si>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</si>
  <si>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</si>
  <si>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</si>
  <si>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</si>
  <si>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</si>
  <si>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</si>
  <si>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</si>
  <si>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</si>
  <si>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</si>
  <si>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</si>
  <si>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</si>
  <si>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</si>
  <si>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</si>
  <si>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</si>
  <si>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</si>
  <si>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</si>
  <si>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</si>
  <si>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</si>
  <si>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</si>
  <si>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0,00</t>
  </si>
  <si>
    <t>из них:</t>
  </si>
  <si>
    <t xml:space="preserve"> </t>
  </si>
  <si>
    <t>источники внешнего финансирования бюджета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</si>
  <si>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</si>
  <si>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</si>
  <si>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</si>
  <si>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000 01050000000000500</t>
  </si>
  <si>
    <t>Увеличение прочих остатков денежных средств бюджетов сельских поселений</t>
  </si>
  <si>
    <t>992 01050201100000510</t>
  </si>
  <si>
    <t>уменьшение остатков средств, всего</t>
  </si>
  <si>
    <t>000 01050000000000600</t>
  </si>
  <si>
    <t>Уменьшение прочих остатков денежных средств бюджетов сельских поселений</t>
  </si>
  <si>
    <t>992 01050201100000610</t>
  </si>
  <si>
    <t>(подпись)</t>
  </si>
  <si>
    <t>(расшифровка подписи)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</si>
  <si>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</si>
  <si>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</si>
  <si>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</si>
  <si>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</si>
  <si>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</si>
  <si>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</si>
  <si>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</si>
  <si>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</si>
  <si>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</si>
  <si>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0314</t>
  </si>
  <si>
    <t>0400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</si>
  <si>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</si>
  <si>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</si>
  <si>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</si>
  <si>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</si>
  <si>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</si>
  <si>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</si>
  <si>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</si>
  <si>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</si>
  <si>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</si>
  <si>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1000</t>
  </si>
  <si>
    <t>1001</t>
  </si>
  <si>
    <t>1100</t>
  </si>
  <si>
    <t>1101</t>
  </si>
  <si>
    <t>Код раздела, подраздела</t>
  </si>
  <si>
    <t>1. Оценка ожидаемого исполнения бюджета Екатериновского сельского поселения Щербиновского района по доходам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</si>
  <si>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</si>
  <si>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992 11105025100000120</t>
  </si>
  <si>
    <t>992 11107015100000120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</si>
  <si>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</si>
  <si>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Прочие доходы от оказания платных услуг (работ) получателями средств бюджетов сельских поселений</t>
  </si>
  <si>
    <t>992 11301995100000130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</si>
  <si>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</si>
  <si>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</si>
  <si>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992 20216001100000150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</si>
  <si>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</si>
  <si>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</si>
  <si>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Начальник финансового отдела администрации Екатериновского сельского поселения Щербиновского района</t>
  </si>
  <si>
    <t>Е.Н. Гринченко</t>
  </si>
  <si>
    <t>Утвержденные бюджетные назначения на 2022 год по состоянию на 01.10.2022</t>
  </si>
  <si>
    <t>Кассовое исполнение на 01.10.2022</t>
  </si>
  <si>
    <t>Ожидаемое исполнение на 2022</t>
  </si>
  <si>
    <t>Процент ожидаемого исполнения на 2022 год к уточненным бюджетным исполнениям</t>
  </si>
  <si>
    <t>Прочие межбюджетные трансферты, передаваемые бюджетам сельских поселений</t>
  </si>
  <si>
    <t>Прочие межбюджетные трансферты</t>
  </si>
  <si>
    <t>992 202035118100000150</t>
  </si>
  <si>
    <t>000 20249999000000150</t>
  </si>
  <si>
    <t>Оценка ожидаемого исполнения бюджета  Екатериновского сельского поселения Щербиновского района за 2022 год</t>
  </si>
  <si>
    <t>2. Оценка ожидаемого исполнения бюджета Екатериновского сельского поселения Щербиновского района  по расходам                          в 2022 году</t>
  </si>
  <si>
    <t>Ожидаемое исполнение на 2022 год</t>
  </si>
  <si>
    <t>3. Оценка ожидаемого исполнения бюджета Екатериновского сельского поселения Щербиновского района по сточники внутреннего финансирования дефицита бюджета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</si>
</sst>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&quot;&quot;###,##0.00"/>
  </numFmts>
  <fonts count="11" x14ac:knownFonts="1">
    <font>
      <sz val="10"/>
      <name val="Arial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wrapText="1"/>
    </xf>
    <xf numFmtId="182" fontId="5" fillId="0" borderId="3" xfId="0" applyNumberFormat="1" applyFont="1" applyBorder="1" applyAlignment="1">
      <alignment horizontal="right" wrapText="1"/>
    </xf>
    <xf numFmtId="182" fontId="5" fillId="0" borderId="5" xfId="0" applyNumberFormat="1" applyFont="1" applyBorder="1" applyAlignment="1">
      <alignment horizontal="right" wrapText="1"/>
    </xf>
    <xf numFmtId="182" fontId="5" fillId="0" borderId="6" xfId="0" applyNumberFormat="1" applyFont="1" applyBorder="1" applyAlignment="1">
      <alignment horizontal="right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182" fontId="4" fillId="0" borderId="3" xfId="0" applyNumberFormat="1" applyFont="1" applyBorder="1" applyAlignment="1">
      <alignment horizontal="right" wrapText="1"/>
    </xf>
    <xf numFmtId="182" fontId="4" fillId="0" borderId="5" xfId="0" applyNumberFormat="1" applyFont="1" applyBorder="1" applyAlignment="1">
      <alignment horizontal="right" wrapText="1"/>
    </xf>
    <xf numFmtId="182" fontId="4" fillId="0" borderId="6" xfId="0" applyNumberFormat="1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right" wrapText="1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49" fontId="5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wrapText="1"/>
    </xf>
    <xf numFmtId="182" fontId="4" fillId="0" borderId="7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right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182" fontId="9" fillId="0" borderId="0" xfId="0" applyNumberFormat="1" applyFont="1"/>
    <xf numFmtId="4" fontId="4" fillId="0" borderId="0" xfId="0" applyNumberFormat="1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182" fontId="4" fillId="0" borderId="5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182" fontId="4" fillId="0" borderId="9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4" fillId="0" borderId="9" xfId="0" applyFont="1" applyFill="1" applyBorder="1" applyAlignment="1">
      <alignment horizontal="center" wrapText="1"/>
    </xf>
    <xf numFmtId="0" fontId="9" fillId="0" borderId="0" xfId="0" applyFont="1" applyBorder="1"/>
    <xf numFmtId="49" fontId="4" fillId="0" borderId="3" xfId="0" applyNumberFormat="1" applyFont="1" applyFill="1" applyBorder="1" applyAlignment="1">
      <alignment horizontal="center" wrapText="1"/>
    </xf>
    <xf numFmtId="182" fontId="4" fillId="0" borderId="8" xfId="0" applyNumberFormat="1" applyFont="1" applyBorder="1" applyAlignment="1">
      <alignment horizontal="right" wrapText="1"/>
    </xf>
    <xf numFmtId="182" fontId="4" fillId="0" borderId="11" xfId="0" applyNumberFormat="1" applyFont="1" applyBorder="1" applyAlignment="1">
      <alignment horizontal="right" wrapText="1"/>
    </xf>
    <xf numFmtId="182" fontId="4" fillId="0" borderId="10" xfId="0" applyNumberFormat="1" applyFont="1" applyBorder="1" applyAlignment="1">
      <alignment horizontal="right" wrapText="1"/>
    </xf>
    <xf numFmtId="0" fontId="4" fillId="0" borderId="12" xfId="0" applyFont="1" applyBorder="1" applyAlignment="1">
      <alignment vertical="distributed" wrapText="1"/>
    </xf>
    <xf numFmtId="0" fontId="4" fillId="0" borderId="12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wrapText="1"/>
    </xf>
    <xf numFmtId="4" fontId="4" fillId="0" borderId="12" xfId="0" applyNumberFormat="1" applyFont="1" applyBorder="1" applyAlignment="1">
      <alignment horizontal="right" wrapText="1"/>
    </xf>
    <xf numFmtId="49" fontId="4" fillId="0" borderId="12" xfId="0" applyNumberFormat="1" applyFont="1" applyBorder="1" applyAlignment="1">
      <alignment horizontal="center" wrapText="1"/>
    </xf>
    <xf numFmtId="0" fontId="10" fillId="0" borderId="11" xfId="0" applyFont="1" applyFill="1" applyBorder="1" applyAlignment="1">
      <alignment horizontal="right" wrapText="1"/>
    </xf>
    <xf numFmtId="182" fontId="10" fillId="0" borderId="13" xfId="0" applyNumberFormat="1" applyFont="1" applyFill="1" applyBorder="1" applyAlignment="1">
      <alignment horizontal="right" wrapText="1"/>
    </xf>
    <xf numFmtId="0" fontId="10" fillId="0" borderId="5" xfId="0" applyFont="1" applyFill="1" applyBorder="1" applyAlignment="1">
      <alignment horizontal="right" wrapText="1"/>
    </xf>
    <xf numFmtId="182" fontId="9" fillId="0" borderId="7" xfId="0" applyNumberFormat="1" applyFont="1" applyBorder="1" applyAlignment="1">
      <alignment horizontal="right" wrapText="1"/>
    </xf>
    <xf numFmtId="182" fontId="9" fillId="0" borderId="13" xfId="0" applyNumberFormat="1" applyFont="1" applyFill="1" applyBorder="1" applyAlignment="1">
      <alignment horizontal="right" wrapText="1"/>
    </xf>
    <xf numFmtId="182" fontId="9" fillId="0" borderId="5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wrapText="1"/>
    </xf>
    <xf numFmtId="0" fontId="9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workbookViewId="0">
      <selection activeCell="E18" sqref="E18"/>
    </sheetView>
  </sheetViews>
  <sheetFormatPr defaultRowHeight="12.75" x14ac:dyDescent="0.2"/>
  <cols>
    <col min="1" max="1" width="71.42578125" customWidth="1"/>
    <col min="2" max="2" width="22.5703125" customWidth="1"/>
    <col min="3" max="3" width="13.7109375" customWidth="1"/>
    <col min="4" max="4" width="13.5703125" customWidth="1"/>
    <col min="5" max="5" width="12.7109375" bestFit="1" customWidth="1"/>
    <col min="6" max="6" width="12.5703125" customWidth="1"/>
  </cols>
  <sheetData>
    <row r="1" spans="1:6" ht="15.2" customHeight="1" x14ac:dyDescent="0.25">
      <c r="A1" s="66" t="s">
        <v>122</v>
      </c>
      <c r="B1" s="67"/>
      <c r="C1" s="67"/>
      <c r="D1" s="67"/>
      <c r="E1" s="67"/>
      <c r="F1" s="67"/>
    </row>
    <row r="2" spans="1:6" ht="15" x14ac:dyDescent="0.2">
      <c r="A2" s="26"/>
      <c r="B2" s="26"/>
      <c r="C2" s="26"/>
      <c r="D2" s="26"/>
      <c r="E2" s="26"/>
      <c r="F2" s="41"/>
    </row>
    <row r="3" spans="1:6" ht="15.2" customHeight="1" x14ac:dyDescent="0.2">
      <c r="A3" s="64" t="s">
        <v>100</v>
      </c>
      <c r="B3" s="65"/>
      <c r="C3" s="65"/>
      <c r="D3" s="65"/>
      <c r="E3" s="65"/>
      <c r="F3" s="65"/>
    </row>
    <row r="4" spans="1:6" x14ac:dyDescent="0.2">
      <c r="A4" s="2"/>
      <c r="B4" s="2"/>
      <c r="C4" s="2"/>
      <c r="D4" s="2"/>
      <c r="E4" s="2"/>
      <c r="F4" s="2"/>
    </row>
    <row r="5" spans="1:6" ht="92.25" customHeight="1" x14ac:dyDescent="0.2">
      <c r="A5" s="7" t="s">
        <v>0</v>
      </c>
      <c r="B5" s="7" t="s">
        <v>1</v>
      </c>
      <c r="C5" s="7" t="s">
        <v>114</v>
      </c>
      <c r="D5" s="7" t="s">
        <v>115</v>
      </c>
      <c r="E5" s="7" t="s">
        <v>116</v>
      </c>
      <c r="F5" s="7" t="s">
        <v>117</v>
      </c>
    </row>
    <row r="6" spans="1:6" ht="13.5" thickBot="1" x14ac:dyDescent="0.25">
      <c r="A6" s="7" t="s">
        <v>2</v>
      </c>
      <c r="B6" s="8">
        <v>2</v>
      </c>
      <c r="C6" s="8">
        <v>3</v>
      </c>
      <c r="D6" s="8">
        <v>4</v>
      </c>
      <c r="E6" s="8">
        <v>5</v>
      </c>
      <c r="F6" s="8" t="s">
        <v>3</v>
      </c>
    </row>
    <row r="7" spans="1:6" s="6" customFormat="1" x14ac:dyDescent="0.2">
      <c r="A7" s="9" t="s">
        <v>4</v>
      </c>
      <c r="B7" s="10" t="s">
        <v>5</v>
      </c>
      <c r="C7" s="11">
        <f>C9+C19</f>
        <v>22815300</v>
      </c>
      <c r="D7" s="11">
        <f>D9+D19</f>
        <v>16712115.320000002</v>
      </c>
      <c r="E7" s="11">
        <f>E9+E19</f>
        <v>22815351.43</v>
      </c>
      <c r="F7" s="21">
        <f t="shared" ref="F7:F27" si="0">E7*100/C7</f>
        <v>100.00022541890749</v>
      </c>
    </row>
    <row r="8" spans="1:6" x14ac:dyDescent="0.2">
      <c r="A8" s="14" t="s">
        <v>6</v>
      </c>
      <c r="B8" s="15"/>
      <c r="C8" s="16"/>
      <c r="D8" s="16"/>
      <c r="E8" s="43"/>
      <c r="F8" s="18"/>
    </row>
    <row r="9" spans="1:6" s="6" customFormat="1" ht="16.5" customHeight="1" x14ac:dyDescent="0.2">
      <c r="A9" s="9" t="s">
        <v>7</v>
      </c>
      <c r="B9" s="10" t="s">
        <v>8</v>
      </c>
      <c r="C9" s="11">
        <f>C10+C11+C12+C13+C14+C15+C16+C17+C18</f>
        <v>20849100</v>
      </c>
      <c r="D9" s="11">
        <f>D10+D11+D12+D13+D14+D15+D16+D17+D18</f>
        <v>14962028.460000003</v>
      </c>
      <c r="E9" s="11">
        <f>E10+E11+E12+E13+E14+E15+E16+E17+E18</f>
        <v>20849151.43</v>
      </c>
      <c r="F9" s="13">
        <f t="shared" si="0"/>
        <v>100.00024667731461</v>
      </c>
    </row>
    <row r="10" spans="1:6" ht="16.5" customHeight="1" x14ac:dyDescent="0.2">
      <c r="A10" s="14" t="s">
        <v>9</v>
      </c>
      <c r="B10" s="15" t="s">
        <v>10</v>
      </c>
      <c r="C10" s="19">
        <v>5455500</v>
      </c>
      <c r="D10" s="19">
        <v>5375334.8700000001</v>
      </c>
      <c r="E10" s="42">
        <v>7050000</v>
      </c>
      <c r="F10" s="21">
        <f t="shared" si="0"/>
        <v>129.22738520758867</v>
      </c>
    </row>
    <row r="11" spans="1:6" ht="25.5" x14ac:dyDescent="0.2">
      <c r="A11" s="14" t="s">
        <v>11</v>
      </c>
      <c r="B11" s="15" t="s">
        <v>12</v>
      </c>
      <c r="C11" s="19">
        <v>4031500</v>
      </c>
      <c r="D11" s="19">
        <v>4031500</v>
      </c>
      <c r="E11" s="42">
        <v>4031500</v>
      </c>
      <c r="F11" s="21">
        <f t="shared" si="0"/>
        <v>100</v>
      </c>
    </row>
    <row r="12" spans="1:6" ht="16.5" customHeight="1" x14ac:dyDescent="0.2">
      <c r="A12" s="14" t="s">
        <v>13</v>
      </c>
      <c r="B12" s="15" t="s">
        <v>14</v>
      </c>
      <c r="C12" s="19">
        <v>1292100</v>
      </c>
      <c r="D12" s="19">
        <v>1292215.05</v>
      </c>
      <c r="E12" s="19">
        <v>1292215.05</v>
      </c>
      <c r="F12" s="21">
        <f t="shared" si="0"/>
        <v>100.00890410958904</v>
      </c>
    </row>
    <row r="13" spans="1:6" ht="25.5" x14ac:dyDescent="0.2">
      <c r="A13" s="14" t="s">
        <v>15</v>
      </c>
      <c r="B13" s="15" t="s">
        <v>16</v>
      </c>
      <c r="C13" s="19">
        <v>612000</v>
      </c>
      <c r="D13" s="19">
        <v>236074.81</v>
      </c>
      <c r="E13" s="42">
        <v>612000</v>
      </c>
      <c r="F13" s="21">
        <f t="shared" si="0"/>
        <v>100</v>
      </c>
    </row>
    <row r="14" spans="1:6" ht="25.5" x14ac:dyDescent="0.2">
      <c r="A14" s="14" t="s">
        <v>17</v>
      </c>
      <c r="B14" s="15" t="s">
        <v>18</v>
      </c>
      <c r="C14" s="19">
        <v>4397000</v>
      </c>
      <c r="D14" s="19">
        <v>3274540.07</v>
      </c>
      <c r="E14" s="42">
        <v>4500000</v>
      </c>
      <c r="F14" s="21">
        <f t="shared" si="0"/>
        <v>102.34250625426426</v>
      </c>
    </row>
    <row r="15" spans="1:6" ht="25.5" x14ac:dyDescent="0.2">
      <c r="A15" s="14" t="s">
        <v>19</v>
      </c>
      <c r="B15" s="15" t="s">
        <v>20</v>
      </c>
      <c r="C15" s="19">
        <v>4600000</v>
      </c>
      <c r="D15" s="19">
        <v>384215.26</v>
      </c>
      <c r="E15" s="20">
        <v>2900000</v>
      </c>
      <c r="F15" s="21">
        <f t="shared" si="0"/>
        <v>63.043478260869563</v>
      </c>
    </row>
    <row r="16" spans="1:6" ht="60.6" customHeight="1" x14ac:dyDescent="0.2">
      <c r="A16" s="14" t="s">
        <v>101</v>
      </c>
      <c r="B16" s="49" t="s">
        <v>102</v>
      </c>
      <c r="C16" s="19">
        <v>418200</v>
      </c>
      <c r="D16" s="19">
        <v>325312.02</v>
      </c>
      <c r="E16" s="20">
        <v>418200</v>
      </c>
      <c r="F16" s="21">
        <f t="shared" si="0"/>
        <v>100</v>
      </c>
    </row>
    <row r="17" spans="1:6" ht="42" customHeight="1" x14ac:dyDescent="0.2">
      <c r="A17" s="14" t="s">
        <v>104</v>
      </c>
      <c r="B17" s="49" t="s">
        <v>103</v>
      </c>
      <c r="C17" s="19">
        <v>21500</v>
      </c>
      <c r="D17" s="19">
        <v>21536.38</v>
      </c>
      <c r="E17" s="20">
        <v>21536.38</v>
      </c>
      <c r="F17" s="21">
        <f t="shared" si="0"/>
        <v>100.16920930232558</v>
      </c>
    </row>
    <row r="18" spans="1:6" ht="30" customHeight="1" x14ac:dyDescent="0.2">
      <c r="A18" s="14" t="s">
        <v>105</v>
      </c>
      <c r="B18" s="49" t="s">
        <v>106</v>
      </c>
      <c r="C18" s="19">
        <v>21300</v>
      </c>
      <c r="D18" s="19">
        <v>21300</v>
      </c>
      <c r="E18" s="20">
        <v>23700</v>
      </c>
      <c r="F18" s="21">
        <f t="shared" si="0"/>
        <v>111.26760563380282</v>
      </c>
    </row>
    <row r="19" spans="1:6" s="6" customFormat="1" ht="16.5" customHeight="1" x14ac:dyDescent="0.2">
      <c r="A19" s="9" t="s">
        <v>21</v>
      </c>
      <c r="B19" s="10" t="s">
        <v>22</v>
      </c>
      <c r="C19" s="11">
        <f>C20+C23+C26</f>
        <v>1966200</v>
      </c>
      <c r="D19" s="11">
        <f>D20+D23+D26</f>
        <v>1750086.8599999999</v>
      </c>
      <c r="E19" s="11">
        <f>E20+E23+E26</f>
        <v>1966200</v>
      </c>
      <c r="F19" s="13">
        <f t="shared" si="0"/>
        <v>100</v>
      </c>
    </row>
    <row r="20" spans="1:6" ht="16.5" customHeight="1" x14ac:dyDescent="0.2">
      <c r="A20" s="14" t="s">
        <v>23</v>
      </c>
      <c r="B20" s="15" t="s">
        <v>24</v>
      </c>
      <c r="C20" s="19">
        <f>C21+C22</f>
        <v>1471000</v>
      </c>
      <c r="D20" s="19">
        <f>D21+D22</f>
        <v>1324200</v>
      </c>
      <c r="E20" s="19">
        <f>E21+E22</f>
        <v>1471000</v>
      </c>
      <c r="F20" s="21">
        <f t="shared" si="0"/>
        <v>100</v>
      </c>
    </row>
    <row r="21" spans="1:6" ht="31.15" customHeight="1" x14ac:dyDescent="0.2">
      <c r="A21" s="14" t="s">
        <v>107</v>
      </c>
      <c r="B21" s="15" t="s">
        <v>25</v>
      </c>
      <c r="C21" s="19">
        <v>591200</v>
      </c>
      <c r="D21" s="19">
        <v>591200</v>
      </c>
      <c r="E21" s="20">
        <v>591200</v>
      </c>
      <c r="F21" s="21">
        <f>E21*100/C21</f>
        <v>100</v>
      </c>
    </row>
    <row r="22" spans="1:6" ht="25.5" x14ac:dyDescent="0.2">
      <c r="A22" s="14" t="s">
        <v>108</v>
      </c>
      <c r="B22" s="29" t="s">
        <v>109</v>
      </c>
      <c r="C22" s="19">
        <v>879800</v>
      </c>
      <c r="D22" s="19">
        <v>733000</v>
      </c>
      <c r="E22" s="20">
        <v>879800</v>
      </c>
      <c r="F22" s="21">
        <f t="shared" si="0"/>
        <v>100</v>
      </c>
    </row>
    <row r="23" spans="1:6" ht="18" customHeight="1" x14ac:dyDescent="0.2">
      <c r="A23" s="14" t="s">
        <v>26</v>
      </c>
      <c r="B23" s="15" t="s">
        <v>27</v>
      </c>
      <c r="C23" s="19">
        <f>C24+C25</f>
        <v>263600</v>
      </c>
      <c r="D23" s="19">
        <f>D24+D25</f>
        <v>194286.86</v>
      </c>
      <c r="E23" s="19">
        <f>E24+E25</f>
        <v>263600</v>
      </c>
      <c r="F23" s="21">
        <f t="shared" si="0"/>
        <v>100</v>
      </c>
    </row>
    <row r="24" spans="1:6" ht="25.15" customHeight="1" x14ac:dyDescent="0.2">
      <c r="A24" s="14" t="s">
        <v>28</v>
      </c>
      <c r="B24" s="15" t="s">
        <v>29</v>
      </c>
      <c r="C24" s="19">
        <v>3800</v>
      </c>
      <c r="D24" s="19">
        <v>3800</v>
      </c>
      <c r="E24" s="20">
        <v>3800</v>
      </c>
      <c r="F24" s="21">
        <f t="shared" si="0"/>
        <v>100</v>
      </c>
    </row>
    <row r="25" spans="1:6" ht="25.5" x14ac:dyDescent="0.2">
      <c r="A25" s="33" t="s">
        <v>30</v>
      </c>
      <c r="B25" s="55" t="s">
        <v>120</v>
      </c>
      <c r="C25" s="50">
        <v>259800</v>
      </c>
      <c r="D25" s="50">
        <v>190486.86</v>
      </c>
      <c r="E25" s="51">
        <v>259800</v>
      </c>
      <c r="F25" s="52">
        <f t="shared" si="0"/>
        <v>100</v>
      </c>
    </row>
    <row r="26" spans="1:6" x14ac:dyDescent="0.2">
      <c r="A26" s="54" t="s">
        <v>119</v>
      </c>
      <c r="B26" s="34" t="s">
        <v>121</v>
      </c>
      <c r="C26" s="19">
        <f>C27+C28</f>
        <v>231600</v>
      </c>
      <c r="D26" s="19">
        <f>D27+D28</f>
        <v>231600</v>
      </c>
      <c r="E26" s="19">
        <f>E27+E28</f>
        <v>231600</v>
      </c>
      <c r="F26" s="21">
        <f t="shared" si="0"/>
        <v>100</v>
      </c>
    </row>
    <row r="27" spans="1:6" ht="25.5" x14ac:dyDescent="0.2">
      <c r="A27" s="53" t="s">
        <v>118</v>
      </c>
      <c r="B27" s="57" t="s">
        <v>120</v>
      </c>
      <c r="C27" s="56">
        <v>231600</v>
      </c>
      <c r="D27" s="56">
        <v>231600</v>
      </c>
      <c r="E27" s="56">
        <v>231600</v>
      </c>
      <c r="F27" s="21">
        <f t="shared" si="0"/>
        <v>100</v>
      </c>
    </row>
  </sheetData>
  <mergeCells count="2">
    <mergeCell ref="A3:F3"/>
    <mergeCell ref="A1:F1"/>
  </mergeCells>
  <pageMargins left="0.78740157480314965" right="0.31496062992125984" top="0.43307086614173229" bottom="0.43307086614173229" header="0.39370078740157483" footer="0.39370078740157483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E31" sqref="E31"/>
    </sheetView>
  </sheetViews>
  <sheetFormatPr defaultRowHeight="12.75" x14ac:dyDescent="0.2"/>
  <cols>
    <col min="1" max="1" width="67.85546875" customWidth="1"/>
    <col min="2" max="2" width="18.42578125" customWidth="1"/>
    <col min="3" max="3" width="15.28515625" customWidth="1"/>
    <col min="4" max="4" width="14.5703125" customWidth="1"/>
    <col min="5" max="5" width="13.5703125" customWidth="1"/>
    <col min="6" max="6" width="15.7109375" customWidth="1"/>
    <col min="7" max="7" width="12.7109375" bestFit="1" customWidth="1"/>
  </cols>
  <sheetData>
    <row r="1" spans="1:7" x14ac:dyDescent="0.2">
      <c r="A1" s="5"/>
      <c r="B1" s="5"/>
      <c r="C1" s="68"/>
      <c r="D1" s="69"/>
      <c r="E1" s="69"/>
      <c r="F1" s="69"/>
    </row>
    <row r="2" spans="1:7" s="25" customFormat="1" ht="30" customHeight="1" x14ac:dyDescent="0.2">
      <c r="A2" s="64" t="s">
        <v>123</v>
      </c>
      <c r="B2" s="65"/>
      <c r="C2" s="65"/>
      <c r="D2" s="65"/>
      <c r="E2" s="65"/>
      <c r="F2" s="65"/>
    </row>
    <row r="3" spans="1:7" x14ac:dyDescent="0.2">
      <c r="A3" s="2"/>
      <c r="B3" s="5"/>
      <c r="C3" s="5"/>
      <c r="D3" s="5"/>
      <c r="E3" s="5"/>
      <c r="F3" s="5"/>
    </row>
    <row r="4" spans="1:7" s="27" customFormat="1" ht="90" customHeight="1" x14ac:dyDescent="0.2">
      <c r="A4" s="7" t="s">
        <v>0</v>
      </c>
      <c r="B4" s="7" t="s">
        <v>99</v>
      </c>
      <c r="C4" s="7" t="s">
        <v>114</v>
      </c>
      <c r="D4" s="7" t="s">
        <v>115</v>
      </c>
      <c r="E4" s="7" t="s">
        <v>124</v>
      </c>
      <c r="F4" s="7" t="s">
        <v>117</v>
      </c>
    </row>
    <row r="5" spans="1:7" s="27" customFormat="1" ht="13.5" thickBot="1" x14ac:dyDescent="0.25">
      <c r="A5" s="7" t="s">
        <v>2</v>
      </c>
      <c r="B5" s="8">
        <v>2</v>
      </c>
      <c r="C5" s="8">
        <v>3</v>
      </c>
      <c r="D5" s="8">
        <v>4</v>
      </c>
      <c r="E5" s="8">
        <v>5</v>
      </c>
      <c r="F5" s="8" t="s">
        <v>3</v>
      </c>
    </row>
    <row r="6" spans="1:7" s="27" customFormat="1" x14ac:dyDescent="0.2">
      <c r="A6" s="9" t="s">
        <v>31</v>
      </c>
      <c r="B6" s="10" t="s">
        <v>5</v>
      </c>
      <c r="C6" s="11">
        <f>C8+C14+C16+C19+C22+C25+C27+C29+C31</f>
        <v>25604644.600000001</v>
      </c>
      <c r="D6" s="11">
        <f>D8+D14+D16+D19+D22+D25+D27+D29+D31</f>
        <v>15617286.709999999</v>
      </c>
      <c r="E6" s="12">
        <f>E8+E14+E16+E19+E22+E25+E27+E29+E31</f>
        <v>25586644.600000001</v>
      </c>
      <c r="F6" s="13">
        <f>E6*100/C6</f>
        <v>99.929700254460855</v>
      </c>
    </row>
    <row r="7" spans="1:7" s="27" customFormat="1" x14ac:dyDescent="0.2">
      <c r="A7" s="14" t="s">
        <v>6</v>
      </c>
      <c r="B7" s="15"/>
      <c r="C7" s="16"/>
      <c r="D7" s="16"/>
      <c r="E7" s="17"/>
      <c r="F7" s="18"/>
    </row>
    <row r="8" spans="1:7" s="6" customFormat="1" x14ac:dyDescent="0.2">
      <c r="A8" s="9" t="s">
        <v>32</v>
      </c>
      <c r="B8" s="28" t="s">
        <v>75</v>
      </c>
      <c r="C8" s="11">
        <f>C9+C10+C11+C12+C13</f>
        <v>6227648.4300000006</v>
      </c>
      <c r="D8" s="11">
        <f>D9+D10+D11+D12+D13</f>
        <v>4158783.9699999997</v>
      </c>
      <c r="E8" s="12">
        <f>E9+E10+E11+E12+E13</f>
        <v>6201648.4300000006</v>
      </c>
      <c r="F8" s="13">
        <f>E8*100/C8</f>
        <v>99.582506939942988</v>
      </c>
    </row>
    <row r="9" spans="1:7" s="27" customFormat="1" ht="25.5" x14ac:dyDescent="0.2">
      <c r="A9" s="14" t="s">
        <v>33</v>
      </c>
      <c r="B9" s="29" t="s">
        <v>76</v>
      </c>
      <c r="C9" s="19">
        <v>1027050.15</v>
      </c>
      <c r="D9" s="19">
        <v>682401.44</v>
      </c>
      <c r="E9" s="19">
        <v>1027050.15</v>
      </c>
      <c r="F9" s="21">
        <f>E9*100/C9</f>
        <v>100</v>
      </c>
    </row>
    <row r="10" spans="1:7" s="27" customFormat="1" ht="40.15" customHeight="1" x14ac:dyDescent="0.2">
      <c r="A10" s="14" t="s">
        <v>34</v>
      </c>
      <c r="B10" s="29" t="s">
        <v>77</v>
      </c>
      <c r="C10" s="19">
        <v>4306932.28</v>
      </c>
      <c r="D10" s="19">
        <v>2908283.21</v>
      </c>
      <c r="E10" s="19">
        <v>4290932.28</v>
      </c>
      <c r="F10" s="21">
        <f>E10*100/C10</f>
        <v>99.628505884007069</v>
      </c>
    </row>
    <row r="11" spans="1:7" s="27" customFormat="1" ht="25.5" x14ac:dyDescent="0.2">
      <c r="A11" s="14" t="s">
        <v>35</v>
      </c>
      <c r="B11" s="29" t="s">
        <v>78</v>
      </c>
      <c r="C11" s="19">
        <v>49000</v>
      </c>
      <c r="D11" s="19">
        <v>49000</v>
      </c>
      <c r="E11" s="20">
        <v>49000</v>
      </c>
      <c r="F11" s="21">
        <f>E11*100/C11</f>
        <v>100</v>
      </c>
      <c r="G11" s="39"/>
    </row>
    <row r="12" spans="1:7" s="27" customFormat="1" x14ac:dyDescent="0.2">
      <c r="A12" s="14" t="s">
        <v>36</v>
      </c>
      <c r="B12" s="29" t="s">
        <v>79</v>
      </c>
      <c r="C12" s="19">
        <v>10000</v>
      </c>
      <c r="D12" s="19">
        <v>0</v>
      </c>
      <c r="E12" s="20">
        <v>0</v>
      </c>
      <c r="F12" s="21">
        <f t="shared" ref="F12:F24" si="0">E12*100/C12</f>
        <v>0</v>
      </c>
    </row>
    <row r="13" spans="1:7" s="27" customFormat="1" x14ac:dyDescent="0.2">
      <c r="A13" s="14" t="s">
        <v>37</v>
      </c>
      <c r="B13" s="29" t="s">
        <v>80</v>
      </c>
      <c r="C13" s="19">
        <v>834666</v>
      </c>
      <c r="D13" s="19">
        <v>519099.32</v>
      </c>
      <c r="E13" s="19">
        <v>834666</v>
      </c>
      <c r="F13" s="21">
        <f t="shared" si="0"/>
        <v>100</v>
      </c>
    </row>
    <row r="14" spans="1:7" s="6" customFormat="1" x14ac:dyDescent="0.2">
      <c r="A14" s="9" t="s">
        <v>38</v>
      </c>
      <c r="B14" s="28" t="s">
        <v>81</v>
      </c>
      <c r="C14" s="11">
        <f>C15</f>
        <v>259800</v>
      </c>
      <c r="D14" s="11">
        <f>D15</f>
        <v>190486.86</v>
      </c>
      <c r="E14" s="12">
        <f>E15</f>
        <v>259800</v>
      </c>
      <c r="F14" s="13">
        <f t="shared" si="0"/>
        <v>100</v>
      </c>
    </row>
    <row r="15" spans="1:7" s="27" customFormat="1" x14ac:dyDescent="0.2">
      <c r="A15" s="14" t="s">
        <v>39</v>
      </c>
      <c r="B15" s="29" t="s">
        <v>82</v>
      </c>
      <c r="C15" s="19">
        <v>259800</v>
      </c>
      <c r="D15" s="19">
        <v>190486.86</v>
      </c>
      <c r="E15" s="19">
        <v>259800</v>
      </c>
      <c r="F15" s="21">
        <f t="shared" si="0"/>
        <v>100</v>
      </c>
    </row>
    <row r="16" spans="1:7" s="6" customFormat="1" ht="25.5" x14ac:dyDescent="0.2">
      <c r="A16" s="9" t="s">
        <v>40</v>
      </c>
      <c r="B16" s="28" t="s">
        <v>83</v>
      </c>
      <c r="C16" s="11">
        <f>C17+C18</f>
        <v>155245</v>
      </c>
      <c r="D16" s="11">
        <f>D17+D18</f>
        <v>82271</v>
      </c>
      <c r="E16" s="12">
        <f>E17+E18</f>
        <v>147245</v>
      </c>
      <c r="F16" s="13">
        <f t="shared" si="0"/>
        <v>94.846854971174594</v>
      </c>
    </row>
    <row r="17" spans="1:6" s="27" customFormat="1" ht="25.5" x14ac:dyDescent="0.2">
      <c r="A17" s="14" t="s">
        <v>110</v>
      </c>
      <c r="B17" s="29" t="s">
        <v>111</v>
      </c>
      <c r="C17" s="19">
        <v>122245</v>
      </c>
      <c r="D17" s="19">
        <v>66271</v>
      </c>
      <c r="E17" s="19">
        <v>122245</v>
      </c>
      <c r="F17" s="21">
        <f t="shared" si="0"/>
        <v>100</v>
      </c>
    </row>
    <row r="18" spans="1:6" s="27" customFormat="1" ht="25.5" x14ac:dyDescent="0.2">
      <c r="A18" s="14" t="s">
        <v>41</v>
      </c>
      <c r="B18" s="29" t="s">
        <v>84</v>
      </c>
      <c r="C18" s="19">
        <v>33000</v>
      </c>
      <c r="D18" s="19">
        <v>16000</v>
      </c>
      <c r="E18" s="20">
        <v>25000</v>
      </c>
      <c r="F18" s="21">
        <f t="shared" si="0"/>
        <v>75.757575757575751</v>
      </c>
    </row>
    <row r="19" spans="1:6" s="6" customFormat="1" x14ac:dyDescent="0.2">
      <c r="A19" s="9" t="s">
        <v>42</v>
      </c>
      <c r="B19" s="28" t="s">
        <v>85</v>
      </c>
      <c r="C19" s="11">
        <f>C20+C21</f>
        <v>4972559.1399999997</v>
      </c>
      <c r="D19" s="11">
        <f>D20</f>
        <v>2173504.61</v>
      </c>
      <c r="E19" s="12">
        <f>E20+E21</f>
        <v>4967559.1399999997</v>
      </c>
      <c r="F19" s="13">
        <f t="shared" si="0"/>
        <v>99.89944815417519</v>
      </c>
    </row>
    <row r="20" spans="1:6" s="27" customFormat="1" x14ac:dyDescent="0.2">
      <c r="A20" s="14" t="s">
        <v>43</v>
      </c>
      <c r="B20" s="29" t="s">
        <v>86</v>
      </c>
      <c r="C20" s="19">
        <v>4965559.1399999997</v>
      </c>
      <c r="D20" s="19">
        <v>2173504.61</v>
      </c>
      <c r="E20" s="19">
        <v>4965559.1399999997</v>
      </c>
      <c r="F20" s="21">
        <f t="shared" si="0"/>
        <v>100</v>
      </c>
    </row>
    <row r="21" spans="1:6" s="27" customFormat="1" x14ac:dyDescent="0.2">
      <c r="A21" s="14" t="s">
        <v>44</v>
      </c>
      <c r="B21" s="29" t="s">
        <v>87</v>
      </c>
      <c r="C21" s="19">
        <v>7000</v>
      </c>
      <c r="D21" s="19">
        <v>0</v>
      </c>
      <c r="E21" s="20">
        <v>2000</v>
      </c>
      <c r="F21" s="21">
        <f t="shared" si="0"/>
        <v>28.571428571428573</v>
      </c>
    </row>
    <row r="22" spans="1:6" s="6" customFormat="1" x14ac:dyDescent="0.2">
      <c r="A22" s="9" t="s">
        <v>45</v>
      </c>
      <c r="B22" s="28" t="s">
        <v>88</v>
      </c>
      <c r="C22" s="11">
        <f>C23+C24</f>
        <v>3298164.97</v>
      </c>
      <c r="D22" s="11">
        <f>D23+D24</f>
        <v>2317610.5</v>
      </c>
      <c r="E22" s="12">
        <f>E23+E24</f>
        <v>3509164.97</v>
      </c>
      <c r="F22" s="13">
        <f t="shared" si="0"/>
        <v>106.39749684807306</v>
      </c>
    </row>
    <row r="23" spans="1:6" s="27" customFormat="1" x14ac:dyDescent="0.2">
      <c r="A23" s="14" t="s">
        <v>46</v>
      </c>
      <c r="B23" s="29" t="s">
        <v>89</v>
      </c>
      <c r="C23" s="19">
        <v>1096903.75</v>
      </c>
      <c r="D23" s="19">
        <v>824202.8</v>
      </c>
      <c r="E23" s="19">
        <v>1096903.75</v>
      </c>
      <c r="F23" s="21">
        <f t="shared" si="0"/>
        <v>100</v>
      </c>
    </row>
    <row r="24" spans="1:6" s="27" customFormat="1" x14ac:dyDescent="0.2">
      <c r="A24" s="14" t="s">
        <v>47</v>
      </c>
      <c r="B24" s="29" t="s">
        <v>90</v>
      </c>
      <c r="C24" s="19">
        <v>2201261.2200000002</v>
      </c>
      <c r="D24" s="19">
        <v>1493407.7</v>
      </c>
      <c r="E24" s="19">
        <v>2412261.2200000002</v>
      </c>
      <c r="F24" s="21">
        <f t="shared" si="0"/>
        <v>109.58541394737333</v>
      </c>
    </row>
    <row r="25" spans="1:6" s="6" customFormat="1" x14ac:dyDescent="0.2">
      <c r="A25" s="9" t="s">
        <v>48</v>
      </c>
      <c r="B25" s="28" t="s">
        <v>91</v>
      </c>
      <c r="C25" s="11">
        <f>C26</f>
        <v>145000</v>
      </c>
      <c r="D25" s="11">
        <f>D26</f>
        <v>145000</v>
      </c>
      <c r="E25" s="12">
        <f>E26</f>
        <v>145000</v>
      </c>
      <c r="F25" s="13">
        <v>100</v>
      </c>
    </row>
    <row r="26" spans="1:6" s="27" customFormat="1" x14ac:dyDescent="0.2">
      <c r="A26" s="14" t="s">
        <v>49</v>
      </c>
      <c r="B26" s="29" t="s">
        <v>92</v>
      </c>
      <c r="C26" s="19">
        <v>145000</v>
      </c>
      <c r="D26" s="19">
        <v>145000</v>
      </c>
      <c r="E26" s="20">
        <v>145000</v>
      </c>
      <c r="F26" s="21">
        <f t="shared" ref="F26:F32" si="1">E26*100/C26</f>
        <v>100</v>
      </c>
    </row>
    <row r="27" spans="1:6" s="6" customFormat="1" x14ac:dyDescent="0.2">
      <c r="A27" s="9" t="s">
        <v>50</v>
      </c>
      <c r="B27" s="28" t="s">
        <v>93</v>
      </c>
      <c r="C27" s="11">
        <f>C28</f>
        <v>10377385.73</v>
      </c>
      <c r="D27" s="11">
        <f>D28</f>
        <v>6445592.8399999999</v>
      </c>
      <c r="E27" s="12">
        <f>E28</f>
        <v>10187385.73</v>
      </c>
      <c r="F27" s="13">
        <f t="shared" si="1"/>
        <v>98.169095715014919</v>
      </c>
    </row>
    <row r="28" spans="1:6" s="27" customFormat="1" x14ac:dyDescent="0.2">
      <c r="A28" s="14" t="s">
        <v>51</v>
      </c>
      <c r="B28" s="29" t="s">
        <v>94</v>
      </c>
      <c r="C28" s="19">
        <v>10377385.73</v>
      </c>
      <c r="D28" s="19">
        <v>6445592.8399999999</v>
      </c>
      <c r="E28" s="20">
        <v>10187385.73</v>
      </c>
      <c r="F28" s="21">
        <f t="shared" si="1"/>
        <v>98.169095715014919</v>
      </c>
    </row>
    <row r="29" spans="1:6" s="6" customFormat="1" x14ac:dyDescent="0.2">
      <c r="A29" s="9" t="s">
        <v>52</v>
      </c>
      <c r="B29" s="28" t="s">
        <v>95</v>
      </c>
      <c r="C29" s="11">
        <f>C30</f>
        <v>153841.32999999999</v>
      </c>
      <c r="D29" s="11">
        <f>D30</f>
        <v>100436.93</v>
      </c>
      <c r="E29" s="12">
        <f>E30</f>
        <v>153841.32999999999</v>
      </c>
      <c r="F29" s="13">
        <f t="shared" si="1"/>
        <v>100</v>
      </c>
    </row>
    <row r="30" spans="1:6" s="27" customFormat="1" x14ac:dyDescent="0.2">
      <c r="A30" s="14" t="s">
        <v>53</v>
      </c>
      <c r="B30" s="29" t="s">
        <v>96</v>
      </c>
      <c r="C30" s="19">
        <v>153841.32999999999</v>
      </c>
      <c r="D30" s="19">
        <v>100436.93</v>
      </c>
      <c r="E30" s="19">
        <v>153841.32999999999</v>
      </c>
      <c r="F30" s="21">
        <f t="shared" si="1"/>
        <v>100</v>
      </c>
    </row>
    <row r="31" spans="1:6" s="6" customFormat="1" x14ac:dyDescent="0.2">
      <c r="A31" s="9" t="s">
        <v>54</v>
      </c>
      <c r="B31" s="28" t="s">
        <v>97</v>
      </c>
      <c r="C31" s="11">
        <f>C32</f>
        <v>15000</v>
      </c>
      <c r="D31" s="11">
        <f>D32</f>
        <v>3600</v>
      </c>
      <c r="E31" s="12">
        <f>E32</f>
        <v>15000</v>
      </c>
      <c r="F31" s="13">
        <f t="shared" si="1"/>
        <v>100</v>
      </c>
    </row>
    <row r="32" spans="1:6" s="27" customFormat="1" ht="13.5" thickBot="1" x14ac:dyDescent="0.25">
      <c r="A32" s="14" t="s">
        <v>55</v>
      </c>
      <c r="B32" s="29" t="s">
        <v>98</v>
      </c>
      <c r="C32" s="19">
        <v>15000</v>
      </c>
      <c r="D32" s="19">
        <v>3600</v>
      </c>
      <c r="E32" s="19">
        <v>15000</v>
      </c>
      <c r="F32" s="21">
        <f t="shared" si="1"/>
        <v>100</v>
      </c>
    </row>
    <row r="33" spans="1:6" x14ac:dyDescent="0.2">
      <c r="A33" s="1"/>
      <c r="B33" s="3"/>
      <c r="C33" s="4"/>
      <c r="D33" s="4"/>
      <c r="E33" s="4"/>
      <c r="F33" s="4"/>
    </row>
  </sheetData>
  <mergeCells count="2">
    <mergeCell ref="C1:F1"/>
    <mergeCell ref="A2:F2"/>
  </mergeCells>
  <pageMargins left="0.78740157480314965" right="0.31496062992125984" top="0.31496062992125984" bottom="0.43307086614173229" header="0.39370078740157483" footer="0.19685039370078741"/>
  <pageSetup paperSize="9" scale="9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E14" sqref="E14"/>
    </sheetView>
  </sheetViews>
  <sheetFormatPr defaultRowHeight="12.75" x14ac:dyDescent="0.2"/>
  <cols>
    <col min="1" max="1" width="63.42578125" customWidth="1"/>
    <col min="2" max="2" width="23.85546875" customWidth="1"/>
    <col min="3" max="6" width="13.5703125" customWidth="1"/>
  </cols>
  <sheetData>
    <row r="1" spans="1:6" x14ac:dyDescent="0.2">
      <c r="A1" s="5"/>
      <c r="B1" s="5"/>
      <c r="C1" s="68"/>
      <c r="D1" s="69"/>
      <c r="E1" s="69"/>
      <c r="F1" s="69"/>
    </row>
    <row r="2" spans="1:6" ht="36.75" customHeight="1" x14ac:dyDescent="0.2">
      <c r="A2" s="64" t="s">
        <v>125</v>
      </c>
      <c r="B2" s="65"/>
      <c r="C2" s="65"/>
      <c r="D2" s="65"/>
      <c r="E2" s="65"/>
      <c r="F2" s="65"/>
    </row>
    <row r="3" spans="1:6" x14ac:dyDescent="0.2">
      <c r="A3" s="2"/>
      <c r="B3" s="5"/>
      <c r="C3" s="5"/>
      <c r="D3" s="5"/>
      <c r="E3" s="5"/>
      <c r="F3" s="5"/>
    </row>
    <row r="4" spans="1:6" s="27" customFormat="1" ht="91.5" customHeight="1" x14ac:dyDescent="0.2">
      <c r="A4" s="7" t="s">
        <v>0</v>
      </c>
      <c r="B4" s="7" t="s">
        <v>56</v>
      </c>
      <c r="C4" s="7" t="s">
        <v>114</v>
      </c>
      <c r="D4" s="7" t="s">
        <v>115</v>
      </c>
      <c r="E4" s="7" t="s">
        <v>124</v>
      </c>
      <c r="F4" s="7" t="s">
        <v>117</v>
      </c>
    </row>
    <row r="5" spans="1:6" s="27" customFormat="1" ht="13.5" thickBot="1" x14ac:dyDescent="0.25">
      <c r="A5" s="7" t="s">
        <v>2</v>
      </c>
      <c r="B5" s="8">
        <v>2</v>
      </c>
      <c r="C5" s="8">
        <v>3</v>
      </c>
      <c r="D5" s="8">
        <v>4</v>
      </c>
      <c r="E5" s="8">
        <v>5</v>
      </c>
      <c r="F5" s="8" t="s">
        <v>3</v>
      </c>
    </row>
    <row r="6" spans="1:6" s="27" customFormat="1" x14ac:dyDescent="0.2">
      <c r="A6" s="30" t="s">
        <v>57</v>
      </c>
      <c r="B6" s="31" t="s">
        <v>5</v>
      </c>
      <c r="C6" s="32">
        <v>2789344.6</v>
      </c>
      <c r="D6" s="32">
        <v>-389134.9</v>
      </c>
      <c r="E6" s="61">
        <v>2771293.17</v>
      </c>
      <c r="F6" s="44">
        <f>E6*100/C6</f>
        <v>99.35284331667016</v>
      </c>
    </row>
    <row r="7" spans="1:6" s="27" customFormat="1" x14ac:dyDescent="0.2">
      <c r="A7" s="33" t="s">
        <v>6</v>
      </c>
      <c r="B7" s="34"/>
      <c r="C7" s="35"/>
      <c r="D7" s="35"/>
      <c r="E7" s="58"/>
      <c r="F7" s="45"/>
    </row>
    <row r="8" spans="1:6" s="27" customFormat="1" x14ac:dyDescent="0.2">
      <c r="A8" s="30" t="s">
        <v>58</v>
      </c>
      <c r="B8" s="31" t="s">
        <v>5</v>
      </c>
      <c r="C8" s="32" t="s">
        <v>59</v>
      </c>
      <c r="D8" s="32" t="s">
        <v>59</v>
      </c>
      <c r="E8" s="59"/>
      <c r="F8" s="44">
        <v>0</v>
      </c>
    </row>
    <row r="9" spans="1:6" s="27" customFormat="1" x14ac:dyDescent="0.2">
      <c r="A9" s="14" t="s">
        <v>60</v>
      </c>
      <c r="B9" s="15"/>
      <c r="C9" s="16"/>
      <c r="D9" s="16"/>
      <c r="E9" s="60"/>
      <c r="F9" s="46"/>
    </row>
    <row r="10" spans="1:6" s="27" customFormat="1" x14ac:dyDescent="0.2">
      <c r="A10" s="30"/>
      <c r="B10" s="31" t="s">
        <v>61</v>
      </c>
      <c r="C10" s="32" t="s">
        <v>59</v>
      </c>
      <c r="D10" s="32" t="s">
        <v>59</v>
      </c>
      <c r="E10" s="59"/>
      <c r="F10" s="44" t="s">
        <v>59</v>
      </c>
    </row>
    <row r="11" spans="1:6" s="27" customFormat="1" x14ac:dyDescent="0.2">
      <c r="A11" s="30" t="s">
        <v>62</v>
      </c>
      <c r="B11" s="31" t="s">
        <v>5</v>
      </c>
      <c r="C11" s="32" t="s">
        <v>59</v>
      </c>
      <c r="D11" s="32" t="s">
        <v>59</v>
      </c>
      <c r="E11" s="59"/>
      <c r="F11" s="44">
        <v>0</v>
      </c>
    </row>
    <row r="12" spans="1:6" s="27" customFormat="1" x14ac:dyDescent="0.2">
      <c r="A12" s="14" t="s">
        <v>60</v>
      </c>
      <c r="B12" s="15"/>
      <c r="C12" s="16"/>
      <c r="D12" s="16"/>
      <c r="E12" s="60"/>
      <c r="F12" s="46"/>
    </row>
    <row r="13" spans="1:6" s="27" customFormat="1" x14ac:dyDescent="0.2">
      <c r="A13" s="30"/>
      <c r="B13" s="31" t="s">
        <v>61</v>
      </c>
      <c r="C13" s="32" t="s">
        <v>59</v>
      </c>
      <c r="D13" s="32" t="s">
        <v>59</v>
      </c>
      <c r="E13" s="59"/>
      <c r="F13" s="44" t="s">
        <v>59</v>
      </c>
    </row>
    <row r="14" spans="1:6" s="27" customFormat="1" x14ac:dyDescent="0.2">
      <c r="A14" s="30" t="s">
        <v>63</v>
      </c>
      <c r="B14" s="31" t="s">
        <v>64</v>
      </c>
      <c r="C14" s="32">
        <v>2789344.6</v>
      </c>
      <c r="D14" s="32">
        <v>-389134.9</v>
      </c>
      <c r="E14" s="61">
        <v>2771293.17</v>
      </c>
      <c r="F14" s="44">
        <f>E14*100/C14</f>
        <v>99.35284331667016</v>
      </c>
    </row>
    <row r="15" spans="1:6" s="27" customFormat="1" x14ac:dyDescent="0.2">
      <c r="A15" s="30" t="s">
        <v>65</v>
      </c>
      <c r="B15" s="31" t="s">
        <v>66</v>
      </c>
      <c r="C15" s="32">
        <v>-22815300</v>
      </c>
      <c r="D15" s="32">
        <v>-16346884.949999999</v>
      </c>
      <c r="E15" s="62">
        <v>-22815351.43</v>
      </c>
      <c r="F15" s="47" t="s">
        <v>5</v>
      </c>
    </row>
    <row r="16" spans="1:6" s="27" customFormat="1" ht="25.5" x14ac:dyDescent="0.2">
      <c r="A16" s="30" t="s">
        <v>67</v>
      </c>
      <c r="B16" s="31" t="s">
        <v>68</v>
      </c>
      <c r="C16" s="32">
        <v>-22815300</v>
      </c>
      <c r="D16" s="32">
        <v>-16346884.949999999</v>
      </c>
      <c r="E16" s="62">
        <v>-22815351.43</v>
      </c>
      <c r="F16" s="47" t="s">
        <v>5</v>
      </c>
    </row>
    <row r="17" spans="1:8" s="27" customFormat="1" x14ac:dyDescent="0.2">
      <c r="A17" s="30" t="s">
        <v>69</v>
      </c>
      <c r="B17" s="31" t="s">
        <v>70</v>
      </c>
      <c r="C17" s="32">
        <v>25604644.600000001</v>
      </c>
      <c r="D17" s="32">
        <v>15957750.050000001</v>
      </c>
      <c r="E17" s="63">
        <v>25586644.600000001</v>
      </c>
      <c r="F17" s="47" t="s">
        <v>5</v>
      </c>
    </row>
    <row r="18" spans="1:8" s="27" customFormat="1" ht="26.25" thickBot="1" x14ac:dyDescent="0.25">
      <c r="A18" s="30" t="s">
        <v>71</v>
      </c>
      <c r="B18" s="31" t="s">
        <v>72</v>
      </c>
      <c r="C18" s="32">
        <v>25604644.600000001</v>
      </c>
      <c r="D18" s="32">
        <v>15957750.050000001</v>
      </c>
      <c r="E18" s="63">
        <v>25586644.600000001</v>
      </c>
      <c r="F18" s="47" t="s">
        <v>5</v>
      </c>
      <c r="H18" s="48"/>
    </row>
    <row r="19" spans="1:8" s="27" customFormat="1" x14ac:dyDescent="0.2">
      <c r="A19" s="22"/>
      <c r="B19" s="23"/>
      <c r="C19" s="24"/>
      <c r="D19" s="24"/>
      <c r="E19" s="24"/>
      <c r="F19" s="24"/>
    </row>
    <row r="20" spans="1:8" s="27" customFormat="1" x14ac:dyDescent="0.2">
      <c r="A20" s="36"/>
      <c r="B20" s="22"/>
      <c r="C20" s="22"/>
      <c r="D20" s="22"/>
      <c r="E20" s="22"/>
      <c r="F20" s="22"/>
    </row>
    <row r="21" spans="1:8" s="27" customFormat="1" x14ac:dyDescent="0.2">
      <c r="A21" s="72" t="s">
        <v>112</v>
      </c>
      <c r="B21" s="37"/>
      <c r="C21" s="22"/>
      <c r="D21" s="73" t="s">
        <v>113</v>
      </c>
      <c r="E21" s="73"/>
      <c r="F21" s="74"/>
    </row>
    <row r="22" spans="1:8" s="27" customFormat="1" x14ac:dyDescent="0.2">
      <c r="A22" s="71"/>
      <c r="B22" s="38" t="s">
        <v>73</v>
      </c>
      <c r="C22" s="22"/>
      <c r="D22" s="75" t="s">
        <v>74</v>
      </c>
      <c r="E22" s="75"/>
      <c r="F22" s="71"/>
    </row>
    <row r="23" spans="1:8" s="27" customFormat="1" x14ac:dyDescent="0.2">
      <c r="A23" s="22"/>
      <c r="B23" s="22"/>
      <c r="C23" s="22"/>
      <c r="D23" s="22"/>
      <c r="E23" s="22"/>
      <c r="F23" s="22"/>
    </row>
    <row r="24" spans="1:8" s="27" customFormat="1" x14ac:dyDescent="0.2">
      <c r="A24" s="36"/>
      <c r="B24" s="22"/>
      <c r="C24" s="40"/>
      <c r="D24" s="22"/>
      <c r="E24" s="22"/>
      <c r="F24" s="22"/>
    </row>
    <row r="25" spans="1:8" s="27" customFormat="1" x14ac:dyDescent="0.2">
      <c r="A25" s="70"/>
      <c r="B25" s="71"/>
      <c r="C25" s="71"/>
      <c r="D25" s="71"/>
      <c r="E25" s="71"/>
      <c r="F25" s="71"/>
    </row>
    <row r="26" spans="1:8" s="27" customFormat="1" x14ac:dyDescent="0.2"/>
    <row r="27" spans="1:8" s="27" customFormat="1" x14ac:dyDescent="0.2"/>
    <row r="28" spans="1:8" s="27" customFormat="1" x14ac:dyDescent="0.2"/>
  </sheetData>
  <mergeCells count="6">
    <mergeCell ref="A25:F25"/>
    <mergeCell ref="C1:F1"/>
    <mergeCell ref="A2:F2"/>
    <mergeCell ref="A21:A22"/>
    <mergeCell ref="D21:F21"/>
    <mergeCell ref="D22:F22"/>
  </mergeCells>
  <pageMargins left="0.78740157480314965" right="0.31496062992125984" top="0.43307086614173229" bottom="0.43307086614173229" header="0.39370078740157483" footer="0.39370078740157483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Финансист</dc:creator>
  <cp:lastModifiedBy>Натали</cp:lastModifiedBy>
  <cp:lastPrinted>2022-10-26T12:45:35Z</cp:lastPrinted>
  <dcterms:created xsi:type="dcterms:W3CDTF">2021-10-29T04:49:26Z</dcterms:created>
  <dcterms:modified xsi:type="dcterms:W3CDTF">2022-11-21T12:27:15Z</dcterms:modified>
</cp:coreProperties>
</file>